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30" windowWidth="11535" windowHeight="7305" tabRatio="921" activeTab="4"/>
  </bookViews>
  <sheets>
    <sheet name="Dades inicials" sheetId="1" r:id="rId1"/>
    <sheet name="Baix Llobr." sheetId="2" r:id="rId2"/>
    <sheet name="Barcelonès" sheetId="3" r:id="rId3"/>
    <sheet name="Maresme" sheetId="4" r:id="rId4"/>
    <sheet name="Vallès Occ." sheetId="5" r:id="rId5"/>
    <sheet name="Vallès Or." sheetId="6" r:id="rId6"/>
    <sheet name="Dades globals" sheetId="7" r:id="rId7"/>
    <sheet name="Full resum" sheetId="8" r:id="rId8"/>
    <sheet name="Full d'impressió" sheetId="9" r:id="rId9"/>
  </sheets>
  <definedNames>
    <definedName name="_xlnm.Print_Area" localSheetId="1">'Baix Llobr.'!$A$1:$G$33</definedName>
    <definedName name="_xlnm.Print_Area" localSheetId="2">'Barcelonès'!$A$1:$G$8</definedName>
    <definedName name="_xlnm.Print_Area" localSheetId="6">'Dades globals'!$A$1:$F$8</definedName>
    <definedName name="_xlnm.Print_Area" localSheetId="8">'Full d''impressió'!$A$1:$G$65</definedName>
    <definedName name="_xlnm.Print_Area" localSheetId="7">'Full resum'!$A$2:$G$64</definedName>
    <definedName name="_xlnm.Print_Area" localSheetId="3">'Maresme'!$A$1:$G$8</definedName>
    <definedName name="_xlnm.Print_Area" localSheetId="4">'Vallès Occ.'!$A$1:$G$19</definedName>
    <definedName name="_xlnm.Print_Area" localSheetId="5">'Vallès Or.'!$A$1:$G$8</definedName>
  </definedNames>
  <calcPr fullCalcOnLoad="1"/>
</workbook>
</file>

<file path=xl/comments1.xml><?xml version="1.0" encoding="utf-8"?>
<comments xmlns="http://schemas.openxmlformats.org/spreadsheetml/2006/main">
  <authors>
    <author>CdA Can Santoi</author>
  </authors>
  <commentList>
    <comment ref="B2" authorId="0">
      <text>
        <r>
          <rPr>
            <sz val="8"/>
            <rFont val="Tahoma"/>
            <family val="0"/>
          </rPr>
          <t xml:space="preserve">Cal introduir l'escala del mapa segons l'exemple:
si l'escala del vostre mapa és </t>
        </r>
        <r>
          <rPr>
            <b/>
            <sz val="8"/>
            <rFont val="Tahoma"/>
            <family val="2"/>
          </rPr>
          <t>1:25.000</t>
        </r>
        <r>
          <rPr>
            <sz val="8"/>
            <rFont val="Tahoma"/>
            <family val="2"/>
          </rPr>
          <t xml:space="preserve">
heu d'escriure a la cel·la només </t>
        </r>
        <r>
          <rPr>
            <b/>
            <sz val="8"/>
            <rFont val="Tahoma"/>
            <family val="2"/>
          </rPr>
          <t>25000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CdA Can Santoi</author>
  </authors>
  <commentList>
    <comment ref="A2" authorId="0">
      <text>
        <r>
          <rPr>
            <sz val="8"/>
            <rFont val="Tahoma"/>
            <family val="0"/>
          </rPr>
          <t xml:space="preserve">Relació de tots els municipis de la comarca (30)
</t>
        </r>
      </text>
    </comment>
    <comment ref="B2" authorId="0">
      <text>
        <r>
          <rPr>
            <sz val="8"/>
            <rFont val="Tahoma"/>
            <family val="0"/>
          </rPr>
          <t xml:space="preserve">Nombre d'habitants del cens de l'any 2001
</t>
        </r>
      </text>
    </comment>
    <comment ref="D2" authorId="0">
      <text>
        <r>
          <rPr>
            <sz val="8"/>
            <rFont val="Tahoma"/>
            <family val="0"/>
          </rPr>
          <t>Extensió de la superfície del termes municipals.
Els valors apareixen automàticament</t>
        </r>
      </text>
    </comment>
    <comment ref="E2" authorId="0">
      <text>
        <r>
          <rPr>
            <sz val="8"/>
            <rFont val="Tahoma"/>
            <family val="0"/>
          </rPr>
          <t xml:space="preserve">Densitat de població
Els valors apareixen automàticament
</t>
        </r>
      </text>
    </comment>
    <comment ref="F2" authorId="0">
      <text>
        <r>
          <rPr>
            <sz val="8"/>
            <rFont val="Tahoma"/>
            <family val="0"/>
          </rPr>
          <t xml:space="preserve">Selecciona del desplegable el tipus de sòl més extès de cada municipì
</t>
        </r>
      </text>
    </comment>
    <comment ref="G2" authorId="0">
      <text>
        <r>
          <rPr>
            <sz val="8"/>
            <rFont val="Tahoma"/>
            <family val="2"/>
          </rPr>
          <t>Selecciona el segon tipus d'ús de sòl en extensió de cada municipi</t>
        </r>
      </text>
    </comment>
    <comment ref="C2" authorId="0">
      <text>
        <r>
          <rPr>
            <sz val="8"/>
            <rFont val="Tahoma"/>
            <family val="0"/>
          </rPr>
          <t xml:space="preserve">Introdueix el pes de les peces de cada municipi
</t>
        </r>
      </text>
    </comment>
  </commentList>
</comments>
</file>

<file path=xl/comments3.xml><?xml version="1.0" encoding="utf-8"?>
<comments xmlns="http://schemas.openxmlformats.org/spreadsheetml/2006/main">
  <authors>
    <author>CdA Can Santoi</author>
  </authors>
  <commentList>
    <comment ref="A2" authorId="0">
      <text>
        <r>
          <rPr>
            <sz val="8"/>
            <rFont val="Tahoma"/>
            <family val="0"/>
          </rPr>
          <t xml:space="preserve">Relació de tots els municipis de la comarca (5)
</t>
        </r>
      </text>
    </comment>
    <comment ref="B2" authorId="0">
      <text>
        <r>
          <rPr>
            <sz val="8"/>
            <rFont val="Tahoma"/>
            <family val="0"/>
          </rPr>
          <t xml:space="preserve">Nombre d'habitants del cens de l'any 2001
</t>
        </r>
      </text>
    </comment>
    <comment ref="C2" authorId="0">
      <text>
        <r>
          <rPr>
            <sz val="8"/>
            <rFont val="Tahoma"/>
            <family val="0"/>
          </rPr>
          <t xml:space="preserve">Introdueix el pes de les peces de cada municipi
</t>
        </r>
      </text>
    </comment>
    <comment ref="D2" authorId="0">
      <text>
        <r>
          <rPr>
            <sz val="8"/>
            <rFont val="Tahoma"/>
            <family val="0"/>
          </rPr>
          <t>Extensió de la superfície del termes municipals.
Els valors apareixen automàticament</t>
        </r>
      </text>
    </comment>
    <comment ref="E2" authorId="0">
      <text>
        <r>
          <rPr>
            <sz val="8"/>
            <rFont val="Tahoma"/>
            <family val="0"/>
          </rPr>
          <t xml:space="preserve">Densitat de població
Els valors apareixen automàticament
</t>
        </r>
      </text>
    </comment>
    <comment ref="F2" authorId="0">
      <text>
        <r>
          <rPr>
            <sz val="8"/>
            <rFont val="Tahoma"/>
            <family val="0"/>
          </rPr>
          <t xml:space="preserve">Selecciona del desplegable el tipus de sòl més extès de cada municipì
</t>
        </r>
      </text>
    </comment>
    <comment ref="G2" authorId="0">
      <text>
        <r>
          <rPr>
            <sz val="8"/>
            <rFont val="Tahoma"/>
            <family val="2"/>
          </rPr>
          <t>Selecciona el segon tipus d'ús de sòl en extensió de cada municipi</t>
        </r>
      </text>
    </comment>
  </commentList>
</comments>
</file>

<file path=xl/comments4.xml><?xml version="1.0" encoding="utf-8"?>
<comments xmlns="http://schemas.openxmlformats.org/spreadsheetml/2006/main">
  <authors>
    <author>CdA Can Santoi</author>
  </authors>
  <commentList>
    <comment ref="A2" authorId="0">
      <text>
        <r>
          <rPr>
            <sz val="8"/>
            <rFont val="Tahoma"/>
            <family val="0"/>
          </rPr>
          <t>Relació dels municipis de la comarca
(5 d'un total de 30)</t>
        </r>
      </text>
    </comment>
    <comment ref="B2" authorId="0">
      <text>
        <r>
          <rPr>
            <sz val="8"/>
            <rFont val="Tahoma"/>
            <family val="0"/>
          </rPr>
          <t xml:space="preserve">Nombre d'habitants del cens de l'any 2001
</t>
        </r>
      </text>
    </comment>
    <comment ref="C2" authorId="0">
      <text>
        <r>
          <rPr>
            <sz val="8"/>
            <rFont val="Tahoma"/>
            <family val="0"/>
          </rPr>
          <t xml:space="preserve">Introdueix el pes de les peces de cada municipi
</t>
        </r>
      </text>
    </comment>
    <comment ref="D2" authorId="0">
      <text>
        <r>
          <rPr>
            <sz val="8"/>
            <rFont val="Tahoma"/>
            <family val="0"/>
          </rPr>
          <t>Extensió de la superfície del termes municipals.
Els valors apareixen automàticament</t>
        </r>
      </text>
    </comment>
    <comment ref="E2" authorId="0">
      <text>
        <r>
          <rPr>
            <sz val="8"/>
            <rFont val="Tahoma"/>
            <family val="0"/>
          </rPr>
          <t xml:space="preserve">Densitat de població
Els valors apareixen automàticament
</t>
        </r>
      </text>
    </comment>
    <comment ref="F2" authorId="0">
      <text>
        <r>
          <rPr>
            <sz val="8"/>
            <rFont val="Tahoma"/>
            <family val="0"/>
          </rPr>
          <t xml:space="preserve">Selecciona del desplegable el tipus de sòl més extès de cada municipì
</t>
        </r>
      </text>
    </comment>
    <comment ref="G2" authorId="0">
      <text>
        <r>
          <rPr>
            <sz val="8"/>
            <rFont val="Tahoma"/>
            <family val="2"/>
          </rPr>
          <t>Selecciona el segon tipus d'ús de sòl en extensió de cada municipi</t>
        </r>
      </text>
    </comment>
  </commentList>
</comments>
</file>

<file path=xl/comments5.xml><?xml version="1.0" encoding="utf-8"?>
<comments xmlns="http://schemas.openxmlformats.org/spreadsheetml/2006/main">
  <authors>
    <author>CdA Can Santoi</author>
  </authors>
  <commentList>
    <comment ref="B2" authorId="0">
      <text>
        <r>
          <rPr>
            <sz val="8"/>
            <rFont val="Tahoma"/>
            <family val="0"/>
          </rPr>
          <t xml:space="preserve">Nombre d'habitants del cens de l'any 2001
</t>
        </r>
      </text>
    </comment>
    <comment ref="C2" authorId="0">
      <text>
        <r>
          <rPr>
            <sz val="8"/>
            <rFont val="Tahoma"/>
            <family val="0"/>
          </rPr>
          <t xml:space="preserve">Introdueix el pes de les peces de cada municipi
</t>
        </r>
      </text>
    </comment>
    <comment ref="D2" authorId="0">
      <text>
        <r>
          <rPr>
            <sz val="8"/>
            <rFont val="Tahoma"/>
            <family val="0"/>
          </rPr>
          <t>Extensió de la superfície del termes municipals.
Els valors apareixen automàticament</t>
        </r>
      </text>
    </comment>
    <comment ref="E2" authorId="0">
      <text>
        <r>
          <rPr>
            <sz val="8"/>
            <rFont val="Tahoma"/>
            <family val="0"/>
          </rPr>
          <t xml:space="preserve">Densitat de població
Els valors apareixen automàticament
</t>
        </r>
      </text>
    </comment>
    <comment ref="F2" authorId="0">
      <text>
        <r>
          <rPr>
            <sz val="8"/>
            <rFont val="Tahoma"/>
            <family val="0"/>
          </rPr>
          <t xml:space="preserve">Selecciona del desplegable el tipus de sòl més extès de cada municipì
</t>
        </r>
      </text>
    </comment>
    <comment ref="G2" authorId="0">
      <text>
        <r>
          <rPr>
            <sz val="8"/>
            <rFont val="Tahoma"/>
            <family val="2"/>
          </rPr>
          <t>Selecciona el segon tipus d'ús de sòl en extensió de cada municipi</t>
        </r>
      </text>
    </comment>
    <comment ref="A2" authorId="0">
      <text>
        <r>
          <rPr>
            <sz val="8"/>
            <rFont val="Tahoma"/>
            <family val="0"/>
          </rPr>
          <t xml:space="preserve">Relació dels municipis de la comarca
 (16 d'un total de 23)
</t>
        </r>
      </text>
    </comment>
  </commentList>
</comments>
</file>

<file path=xl/comments6.xml><?xml version="1.0" encoding="utf-8"?>
<comments xmlns="http://schemas.openxmlformats.org/spreadsheetml/2006/main">
  <authors>
    <author>CdA Can Santoi</author>
  </authors>
  <commentList>
    <comment ref="B2" authorId="0">
      <text>
        <r>
          <rPr>
            <sz val="8"/>
            <rFont val="Tahoma"/>
            <family val="0"/>
          </rPr>
          <t xml:space="preserve">Nombre d'habitants del cens de l'any 2001
</t>
        </r>
      </text>
    </comment>
    <comment ref="C2" authorId="0">
      <text>
        <r>
          <rPr>
            <sz val="8"/>
            <rFont val="Tahoma"/>
            <family val="0"/>
          </rPr>
          <t xml:space="preserve">Introdueix el pes de les peces de cada municipi
</t>
        </r>
      </text>
    </comment>
    <comment ref="D2" authorId="0">
      <text>
        <r>
          <rPr>
            <sz val="8"/>
            <rFont val="Tahoma"/>
            <family val="0"/>
          </rPr>
          <t>Extensió de la superfície del termes municipals.
Els valors apareixen automàticament</t>
        </r>
      </text>
    </comment>
    <comment ref="E2" authorId="0">
      <text>
        <r>
          <rPr>
            <sz val="8"/>
            <rFont val="Tahoma"/>
            <family val="0"/>
          </rPr>
          <t xml:space="preserve">Densitat de població
Els valors apareixen automàticament
</t>
        </r>
      </text>
    </comment>
    <comment ref="F2" authorId="0">
      <text>
        <r>
          <rPr>
            <sz val="8"/>
            <rFont val="Tahoma"/>
            <family val="0"/>
          </rPr>
          <t xml:space="preserve">Selecciona del desplegable el tipus de sòl més extès de cada municipì
</t>
        </r>
      </text>
    </comment>
    <comment ref="G2" authorId="0">
      <text>
        <r>
          <rPr>
            <sz val="8"/>
            <rFont val="Tahoma"/>
            <family val="2"/>
          </rPr>
          <t>Selecciona el segon tipus d'ús de sòl en extensió de cada municipi</t>
        </r>
      </text>
    </comment>
    <comment ref="A2" authorId="0">
      <text>
        <r>
          <rPr>
            <sz val="8"/>
            <rFont val="Tahoma"/>
            <family val="0"/>
          </rPr>
          <t xml:space="preserve">Relació dels municipis de la comarca
(5 d'un total de 41 )
</t>
        </r>
      </text>
    </comment>
  </commentList>
</comments>
</file>

<file path=xl/sharedStrings.xml><?xml version="1.0" encoding="utf-8"?>
<sst xmlns="http://schemas.openxmlformats.org/spreadsheetml/2006/main" count="468" uniqueCount="123">
  <si>
    <t>Municipi</t>
  </si>
  <si>
    <t>Abrera</t>
  </si>
  <si>
    <t>Begues</t>
  </si>
  <si>
    <t>Castelldefels</t>
  </si>
  <si>
    <t>Castellví de Rosanes</t>
  </si>
  <si>
    <t>Cervelló</t>
  </si>
  <si>
    <t>Collbató</t>
  </si>
  <si>
    <t>Corbera de Llobregat</t>
  </si>
  <si>
    <t>Cornellà de Llobregat</t>
  </si>
  <si>
    <t>Esparreguera</t>
  </si>
  <si>
    <t>Esplugues de Llobregat</t>
  </si>
  <si>
    <t>Gavà</t>
  </si>
  <si>
    <t>Martorell</t>
  </si>
  <si>
    <t>Molins de Rei</t>
  </si>
  <si>
    <t>Olesa de Montserrat</t>
  </si>
  <si>
    <t>Pallejà</t>
  </si>
  <si>
    <t>Sant Andreu de la Barca</t>
  </si>
  <si>
    <t>Sant Boi de Llobregat</t>
  </si>
  <si>
    <t>Sant Climent de Llobregat</t>
  </si>
  <si>
    <t>Sant Feliu de Llobregat</t>
  </si>
  <si>
    <t>Sant Joan Despí</t>
  </si>
  <si>
    <t>Sant Just Desvern</t>
  </si>
  <si>
    <t>Sant Vicenç dels Horts</t>
  </si>
  <si>
    <t>Santa Coloma de Cervelló</t>
  </si>
  <si>
    <t>Torrelles de Llobregat</t>
  </si>
  <si>
    <t>Vallirana</t>
  </si>
  <si>
    <t>Viladecans</t>
  </si>
  <si>
    <t>Sant Esteve Sesrovires</t>
  </si>
  <si>
    <t>El Prat de Llobregat</t>
  </si>
  <si>
    <t>La Palma de Cervelló</t>
  </si>
  <si>
    <t>El Papiol</t>
  </si>
  <si>
    <r>
      <t>Superfície       (km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</si>
  <si>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USOS DEL SÒL</t>
  </si>
  <si>
    <t>Principal</t>
  </si>
  <si>
    <t>Secundari</t>
  </si>
  <si>
    <r>
      <t>Densitat   (hab/km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</si>
  <si>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TOTALS</t>
  </si>
  <si>
    <t>E L   B A I X   L L O B R E G A T</t>
  </si>
  <si>
    <t>Industrial</t>
  </si>
  <si>
    <t>Residencial compacte</t>
  </si>
  <si>
    <t>Boscos</t>
  </si>
  <si>
    <t>Agrícola</t>
  </si>
  <si>
    <t>Equipaments</t>
  </si>
  <si>
    <t>Residencial dispers</t>
  </si>
  <si>
    <t>Infraestructures</t>
  </si>
  <si>
    <t>Indústries dins el nucli urbà o aïllades</t>
  </si>
  <si>
    <t>Habitatges dins el nucli urbà (pisos)</t>
  </si>
  <si>
    <t>Boscos i espais naturals</t>
  </si>
  <si>
    <t>Camps de conreu</t>
  </si>
  <si>
    <t>Carreteres, ferrocarrils, ports, aeroports</t>
  </si>
  <si>
    <t>Escala del mapa</t>
  </si>
  <si>
    <t>Pes del patró (g)</t>
  </si>
  <si>
    <t>Superfície equivalent patró (km2)</t>
  </si>
  <si>
    <t>Factor</t>
  </si>
  <si>
    <t>Pes de la peça (g)</t>
  </si>
  <si>
    <t>E L    B A R C E L O N È S</t>
  </si>
  <si>
    <t>Badalona</t>
  </si>
  <si>
    <t>Barcelona</t>
  </si>
  <si>
    <t>L'Hospitalet de Llobregat</t>
  </si>
  <si>
    <t>Santa Coloma de Gramanet</t>
  </si>
  <si>
    <t>Alella</t>
  </si>
  <si>
    <t>El Masnou</t>
  </si>
  <si>
    <t>Montgat</t>
  </si>
  <si>
    <t>Teià</t>
  </si>
  <si>
    <t>Tiana</t>
  </si>
  <si>
    <t>Badia del Vallès</t>
  </si>
  <si>
    <t>Barberà del Vallès</t>
  </si>
  <si>
    <t>Castellbisbal</t>
  </si>
  <si>
    <t>Cerdanyola del Vallès</t>
  </si>
  <si>
    <t>Montcada i Reixac</t>
  </si>
  <si>
    <t>Polinyà</t>
  </si>
  <si>
    <t>Ripollet</t>
  </si>
  <si>
    <t>Rubí</t>
  </si>
  <si>
    <t>Sabadell</t>
  </si>
  <si>
    <t>Sant Cugat del Vallès</t>
  </si>
  <si>
    <t>Sant Quirze del Vallès</t>
  </si>
  <si>
    <t>Santa Perpètua de la Mogoda</t>
  </si>
  <si>
    <t>Terrassa</t>
  </si>
  <si>
    <t>Ullastrell</t>
  </si>
  <si>
    <t>Vacarisses</t>
  </si>
  <si>
    <t>Viladecavalls</t>
  </si>
  <si>
    <t>La Llagosta</t>
  </si>
  <si>
    <t>Martorelles</t>
  </si>
  <si>
    <t>Mollet del Vallès</t>
  </si>
  <si>
    <t>Sant Fost de Campsentelles</t>
  </si>
  <si>
    <t>Santa Maria de Martorelles</t>
  </si>
  <si>
    <t xml:space="preserve">E L   M A R E S M E </t>
  </si>
  <si>
    <t xml:space="preserve">E L   V A L L È S   O C C I D E N T A L </t>
  </si>
  <si>
    <r>
      <t>Densitat   (hab/km</t>
    </r>
    <r>
      <rPr>
        <vertAlign val="superscript"/>
        <sz val="10"/>
        <color indexed="8"/>
        <rFont val="Verdana"/>
        <family val="2"/>
      </rPr>
      <t>2</t>
    </r>
    <r>
      <rPr>
        <sz val="10"/>
        <color indexed="8"/>
        <rFont val="Verdana"/>
        <family val="2"/>
      </rPr>
      <t>)</t>
    </r>
  </si>
  <si>
    <t>Superfície real patró (cm2)</t>
  </si>
  <si>
    <t>Categoria</t>
  </si>
  <si>
    <t>Descripció</t>
  </si>
  <si>
    <t>Color ap.</t>
  </si>
  <si>
    <t>Habitatges aïllats o en urbanitzacions (cases)</t>
  </si>
  <si>
    <t>Museus, escoles, poliesportius, parcs urbans..</t>
  </si>
  <si>
    <r>
      <t>Població total</t>
    </r>
    <r>
      <rPr>
        <sz val="8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(habitants)</t>
    </r>
  </si>
  <si>
    <t>Baix Llobregat</t>
  </si>
  <si>
    <t>Barcelonès</t>
  </si>
  <si>
    <t>Comarques</t>
  </si>
  <si>
    <t xml:space="preserve">D A D E S   G L O B A L S </t>
  </si>
  <si>
    <t>Sant Adrià de Besòs</t>
  </si>
  <si>
    <t>E L   V A L L È S   O R I E N T A L</t>
  </si>
  <si>
    <t>Maresme (parcial)</t>
  </si>
  <si>
    <t>Vallès Occidental (parcial)</t>
  </si>
  <si>
    <t>Vallès Oriental (parcial)</t>
  </si>
  <si>
    <r>
      <t xml:space="preserve">Densitat   </t>
    </r>
    <r>
      <rPr>
        <sz val="8"/>
        <color indexed="8"/>
        <rFont val="Verdana"/>
        <family val="2"/>
      </rPr>
      <t>(hab/km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>)</t>
    </r>
  </si>
  <si>
    <r>
      <t xml:space="preserve">Pes de la peça </t>
    </r>
    <r>
      <rPr>
        <sz val="8"/>
        <rFont val="Verdana"/>
        <family val="2"/>
      </rPr>
      <t>(g)</t>
    </r>
  </si>
  <si>
    <r>
      <t>Superfície</t>
    </r>
    <r>
      <rPr>
        <sz val="10"/>
        <color indexed="8"/>
        <rFont val="Verdana"/>
        <family val="2"/>
      </rPr>
      <t xml:space="preserve">       </t>
    </r>
    <r>
      <rPr>
        <sz val="8"/>
        <color indexed="8"/>
        <rFont val="Verdana"/>
        <family val="2"/>
      </rPr>
      <t>(km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>)</t>
    </r>
  </si>
  <si>
    <r>
      <t>Superfície</t>
    </r>
    <r>
      <rPr>
        <sz val="10"/>
        <color indexed="8"/>
        <rFont val="Verdana"/>
        <family val="2"/>
      </rPr>
      <t xml:space="preserve">       (km</t>
    </r>
    <r>
      <rPr>
        <vertAlign val="superscript"/>
        <sz val="10"/>
        <color indexed="8"/>
        <rFont val="Verdana"/>
        <family val="2"/>
      </rPr>
      <t>2</t>
    </r>
    <r>
      <rPr>
        <sz val="10"/>
        <color indexed="8"/>
        <rFont val="Verdana"/>
        <family val="2"/>
      </rPr>
      <t>)</t>
    </r>
  </si>
  <si>
    <t>DADES PER AL CÀLCUL DE LA SUPERFÍCIE DELS MUNICIPIS</t>
  </si>
  <si>
    <t>Comarca</t>
  </si>
  <si>
    <t>Maresme</t>
  </si>
  <si>
    <t>Vallès Occidental</t>
  </si>
  <si>
    <t>Vallès Oriental</t>
  </si>
  <si>
    <r>
      <t>Densitat   (hab/km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>)</t>
    </r>
  </si>
  <si>
    <r>
      <t>Superfície       (km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>)</t>
    </r>
  </si>
  <si>
    <t>Ús de sòl          Principal</t>
  </si>
  <si>
    <t>Ús de sòl        Secundari</t>
  </si>
  <si>
    <t>Camp d'Aprenentatge Can Santoi</t>
  </si>
  <si>
    <t xml:space="preserve"> Taula de dades de població, superfície, densitat de població i usos del sòl</t>
  </si>
  <si>
    <r>
      <t xml:space="preserve">Població </t>
    </r>
    <r>
      <rPr>
        <sz val="8"/>
        <color indexed="8"/>
        <rFont val="Verdana"/>
        <family val="2"/>
      </rPr>
      <t>(2005) (habitants)</t>
    </r>
  </si>
  <si>
    <t>Població (2005) (habitants)</t>
  </si>
  <si>
    <t>Població (2005) (hab)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</si>
</sst>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"/>
    <numFmt numFmtId="185" formatCode="#,##0.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</numFmts>
  <fonts count="37">
    <font>
      <sz val="8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color indexed="48"/>
      <name val="Arial"/>
      <family val="2"/>
    </font>
    <font>
      <vertAlign val="superscript"/>
      <sz val="10"/>
      <color indexed="8"/>
      <name val="Arial"/>
      <family val="2"/>
    </font>
    <font>
      <b/>
      <sz val="16"/>
      <color indexed="13"/>
      <name val="Arial"/>
      <family val="2"/>
    </font>
    <font>
      <sz val="16"/>
      <color indexed="13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b/>
      <sz val="16"/>
      <color indexed="48"/>
      <name val="Verdana"/>
      <family val="2"/>
    </font>
    <font>
      <sz val="10"/>
      <color indexed="8"/>
      <name val="Verdana"/>
      <family val="2"/>
    </font>
    <font>
      <b/>
      <sz val="16"/>
      <color indexed="13"/>
      <name val="Verdana"/>
      <family val="2"/>
    </font>
    <font>
      <sz val="16"/>
      <color indexed="13"/>
      <name val="Verdana"/>
      <family val="2"/>
    </font>
    <font>
      <sz val="10"/>
      <name val="Verdana"/>
      <family val="2"/>
    </font>
    <font>
      <sz val="8"/>
      <color indexed="8"/>
      <name val="Verdana"/>
      <family val="2"/>
    </font>
    <font>
      <vertAlign val="superscript"/>
      <sz val="10"/>
      <color indexed="8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b/>
      <sz val="12"/>
      <name val="Verdana"/>
      <family val="2"/>
    </font>
    <font>
      <b/>
      <sz val="16"/>
      <color indexed="12"/>
      <name val="Verdana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9"/>
      <name val="Verdana"/>
      <family val="2"/>
    </font>
    <font>
      <b/>
      <sz val="14"/>
      <color indexed="12"/>
      <name val="Verdana"/>
      <family val="2"/>
    </font>
    <font>
      <b/>
      <sz val="14"/>
      <color indexed="13"/>
      <name val="Verdana"/>
      <family val="2"/>
    </font>
    <font>
      <sz val="10"/>
      <color indexed="9"/>
      <name val="Arial"/>
      <family val="2"/>
    </font>
    <font>
      <vertAlign val="superscript"/>
      <sz val="8"/>
      <color indexed="8"/>
      <name val="Verdana"/>
      <family val="2"/>
    </font>
    <font>
      <sz val="9"/>
      <color indexed="8"/>
      <name val="Verdana"/>
      <family val="2"/>
    </font>
    <font>
      <b/>
      <sz val="8"/>
      <name val="Verdana"/>
      <family val="2"/>
    </font>
    <font>
      <b/>
      <sz val="8"/>
      <name val="Tahoma"/>
      <family val="2"/>
    </font>
    <font>
      <b/>
      <sz val="11"/>
      <name val="Arial"/>
      <family val="2"/>
    </font>
    <font>
      <i/>
      <sz val="9"/>
      <name val="Verdana"/>
      <family val="2"/>
    </font>
    <font>
      <i/>
      <sz val="9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21" applyFont="1" applyFill="1" applyBorder="1" applyAlignment="1">
      <alignment horizontal="left" wrapText="1"/>
      <protection/>
    </xf>
    <xf numFmtId="3" fontId="2" fillId="0" borderId="0" xfId="21" applyNumberFormat="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2" fillId="2" borderId="1" xfId="21" applyFont="1" applyFill="1" applyBorder="1" applyAlignment="1">
      <alignment horizontal="left" wrapText="1"/>
      <protection/>
    </xf>
    <xf numFmtId="3" fontId="2" fillId="3" borderId="1" xfId="21" applyNumberFormat="1" applyFont="1" applyFill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0" fontId="8" fillId="4" borderId="1" xfId="0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/>
    </xf>
    <xf numFmtId="0" fontId="2" fillId="6" borderId="2" xfId="21" applyFont="1" applyFill="1" applyBorder="1" applyAlignment="1">
      <alignment horizontal="center" vertical="center" wrapText="1"/>
      <protection/>
    </xf>
    <xf numFmtId="49" fontId="2" fillId="6" borderId="2" xfId="21" applyNumberFormat="1" applyFont="1" applyFill="1" applyBorder="1" applyAlignment="1">
      <alignment horizontal="center" vertical="center" wrapText="1"/>
      <protection/>
    </xf>
    <xf numFmtId="4" fontId="2" fillId="6" borderId="2" xfId="21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3" fontId="3" fillId="7" borderId="3" xfId="0" applyNumberFormat="1" applyFont="1" applyFill="1" applyBorder="1" applyAlignment="1">
      <alignment/>
    </xf>
    <xf numFmtId="3" fontId="3" fillId="7" borderId="1" xfId="0" applyNumberFormat="1" applyFont="1" applyFill="1" applyBorder="1" applyAlignment="1">
      <alignment/>
    </xf>
    <xf numFmtId="49" fontId="2" fillId="8" borderId="2" xfId="21" applyNumberFormat="1" applyFont="1" applyFill="1" applyBorder="1" applyAlignment="1">
      <alignment horizontal="center" vertical="center" wrapText="1"/>
      <protection/>
    </xf>
    <xf numFmtId="49" fontId="3" fillId="6" borderId="2" xfId="0" applyNumberFormat="1" applyFont="1" applyFill="1" applyBorder="1" applyAlignment="1">
      <alignment horizontal="center" vertical="center"/>
    </xf>
    <xf numFmtId="0" fontId="13" fillId="2" borderId="1" xfId="21" applyFont="1" applyFill="1" applyBorder="1" applyAlignment="1">
      <alignment horizontal="left" wrapText="1"/>
      <protection/>
    </xf>
    <xf numFmtId="0" fontId="16" fillId="0" borderId="0" xfId="0" applyFont="1" applyBorder="1" applyAlignment="1">
      <alignment/>
    </xf>
    <xf numFmtId="0" fontId="16" fillId="6" borderId="2" xfId="0" applyFont="1" applyFill="1" applyBorder="1" applyAlignment="1">
      <alignment horizontal="center" vertical="center" wrapText="1"/>
    </xf>
    <xf numFmtId="3" fontId="13" fillId="3" borderId="1" xfId="21" applyNumberFormat="1" applyFont="1" applyFill="1" applyBorder="1" applyAlignment="1">
      <alignment horizontal="right" wrapText="1"/>
      <protection/>
    </xf>
    <xf numFmtId="3" fontId="16" fillId="7" borderId="3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16" fillId="7" borderId="1" xfId="0" applyNumberFormat="1" applyFont="1" applyFill="1" applyBorder="1" applyAlignment="1">
      <alignment/>
    </xf>
    <xf numFmtId="0" fontId="21" fillId="4" borderId="1" xfId="0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3" fillId="0" borderId="0" xfId="21" applyFont="1" applyFill="1" applyBorder="1" applyAlignment="1">
      <alignment horizontal="left" wrapText="1"/>
      <protection/>
    </xf>
    <xf numFmtId="3" fontId="13" fillId="0" borderId="0" xfId="21" applyNumberFormat="1" applyFont="1" applyFill="1" applyBorder="1" applyAlignment="1">
      <alignment horizontal="right" wrapText="1"/>
      <protection/>
    </xf>
    <xf numFmtId="0" fontId="13" fillId="0" borderId="0" xfId="21" applyFont="1" applyFill="1" applyBorder="1" applyAlignment="1">
      <alignment horizontal="right" wrapText="1"/>
      <protection/>
    </xf>
    <xf numFmtId="0" fontId="13" fillId="2" borderId="3" xfId="21" applyFont="1" applyFill="1" applyBorder="1" applyAlignment="1">
      <alignment horizontal="left" wrapText="1"/>
      <protection/>
    </xf>
    <xf numFmtId="3" fontId="13" fillId="3" borderId="3" xfId="21" applyNumberFormat="1" applyFont="1" applyFill="1" applyBorder="1" applyAlignment="1">
      <alignment horizontal="right" wrapText="1"/>
      <protection/>
    </xf>
    <xf numFmtId="0" fontId="13" fillId="2" borderId="4" xfId="21" applyFont="1" applyFill="1" applyBorder="1" applyAlignment="1">
      <alignment horizontal="left" wrapText="1"/>
      <protection/>
    </xf>
    <xf numFmtId="3" fontId="13" fillId="3" borderId="4" xfId="21" applyNumberFormat="1" applyFont="1" applyFill="1" applyBorder="1" applyAlignment="1">
      <alignment horizontal="right" wrapText="1"/>
      <protection/>
    </xf>
    <xf numFmtId="0" fontId="21" fillId="4" borderId="5" xfId="0" applyFont="1" applyFill="1" applyBorder="1" applyAlignment="1">
      <alignment horizontal="right"/>
    </xf>
    <xf numFmtId="3" fontId="16" fillId="5" borderId="6" xfId="0" applyNumberFormat="1" applyFont="1" applyFill="1" applyBorder="1" applyAlignment="1">
      <alignment/>
    </xf>
    <xf numFmtId="3" fontId="16" fillId="7" borderId="7" xfId="0" applyNumberFormat="1" applyFont="1" applyFill="1" applyBorder="1" applyAlignment="1">
      <alignment/>
    </xf>
    <xf numFmtId="0" fontId="13" fillId="6" borderId="8" xfId="21" applyFont="1" applyFill="1" applyBorder="1" applyAlignment="1">
      <alignment horizontal="center" vertical="center" wrapText="1"/>
      <protection/>
    </xf>
    <xf numFmtId="49" fontId="13" fillId="6" borderId="8" xfId="21" applyNumberFormat="1" applyFont="1" applyFill="1" applyBorder="1" applyAlignment="1">
      <alignment horizontal="center" vertical="center" wrapText="1"/>
      <protection/>
    </xf>
    <xf numFmtId="4" fontId="13" fillId="6" borderId="9" xfId="21" applyNumberFormat="1" applyFont="1" applyFill="1" applyBorder="1" applyAlignment="1">
      <alignment horizontal="center" vertical="center" wrapText="1"/>
      <protection/>
    </xf>
    <xf numFmtId="3" fontId="16" fillId="7" borderId="10" xfId="0" applyNumberFormat="1" applyFont="1" applyFill="1" applyBorder="1" applyAlignment="1">
      <alignment/>
    </xf>
    <xf numFmtId="49" fontId="13" fillId="8" borderId="5" xfId="21" applyNumberFormat="1" applyFont="1" applyFill="1" applyBorder="1" applyAlignment="1">
      <alignment horizontal="center" vertical="center" wrapText="1"/>
      <protection/>
    </xf>
    <xf numFmtId="49" fontId="16" fillId="6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9" borderId="1" xfId="0" applyFont="1" applyFill="1" applyBorder="1" applyAlignment="1">
      <alignment/>
    </xf>
    <xf numFmtId="0" fontId="19" fillId="5" borderId="1" xfId="0" applyFont="1" applyFill="1" applyBorder="1" applyAlignment="1">
      <alignment/>
    </xf>
    <xf numFmtId="0" fontId="19" fillId="10" borderId="1" xfId="0" applyFont="1" applyFill="1" applyBorder="1" applyAlignment="1">
      <alignment/>
    </xf>
    <xf numFmtId="0" fontId="19" fillId="11" borderId="1" xfId="0" applyFont="1" applyFill="1" applyBorder="1" applyAlignment="1">
      <alignment/>
    </xf>
    <xf numFmtId="0" fontId="19" fillId="12" borderId="1" xfId="0" applyFont="1" applyFill="1" applyBorder="1" applyAlignment="1">
      <alignment/>
    </xf>
    <xf numFmtId="0" fontId="19" fillId="13" borderId="1" xfId="0" applyFont="1" applyFill="1" applyBorder="1" applyAlignment="1">
      <alignment/>
    </xf>
    <xf numFmtId="0" fontId="19" fillId="4" borderId="1" xfId="0" applyFont="1" applyFill="1" applyBorder="1" applyAlignment="1">
      <alignment/>
    </xf>
    <xf numFmtId="49" fontId="22" fillId="12" borderId="0" xfId="0" applyNumberFormat="1" applyFont="1" applyFill="1" applyAlignment="1">
      <alignment horizontal="center" vertical="center" wrapText="1"/>
    </xf>
    <xf numFmtId="3" fontId="19" fillId="12" borderId="0" xfId="0" applyNumberFormat="1" applyFont="1" applyFill="1" applyAlignment="1">
      <alignment/>
    </xf>
    <xf numFmtId="0" fontId="19" fillId="12" borderId="0" xfId="0" applyFont="1" applyFill="1" applyAlignment="1">
      <alignment/>
    </xf>
    <xf numFmtId="0" fontId="19" fillId="14" borderId="0" xfId="0" applyFont="1" applyFill="1" applyAlignment="1">
      <alignment/>
    </xf>
    <xf numFmtId="0" fontId="19" fillId="6" borderId="1" xfId="0" applyFont="1" applyFill="1" applyBorder="1" applyAlignment="1">
      <alignment/>
    </xf>
    <xf numFmtId="0" fontId="19" fillId="6" borderId="3" xfId="0" applyFont="1" applyFill="1" applyBorder="1" applyAlignment="1">
      <alignment/>
    </xf>
    <xf numFmtId="0" fontId="19" fillId="14" borderId="0" xfId="0" applyFont="1" applyFill="1" applyBorder="1" applyAlignment="1">
      <alignment/>
    </xf>
    <xf numFmtId="0" fontId="19" fillId="15" borderId="11" xfId="21" applyFont="1" applyFill="1" applyBorder="1" applyAlignment="1" applyProtection="1">
      <alignment horizontal="left" wrapText="1"/>
      <protection locked="0"/>
    </xf>
    <xf numFmtId="0" fontId="19" fillId="15" borderId="12" xfId="21" applyFont="1" applyFill="1" applyBorder="1" applyAlignment="1" applyProtection="1">
      <alignment horizontal="left" wrapText="1"/>
      <protection locked="0"/>
    </xf>
    <xf numFmtId="0" fontId="25" fillId="16" borderId="1" xfId="0" applyFont="1" applyFill="1" applyBorder="1" applyAlignment="1">
      <alignment/>
    </xf>
    <xf numFmtId="3" fontId="16" fillId="5" borderId="0" xfId="0" applyNumberFormat="1" applyFont="1" applyFill="1" applyBorder="1" applyAlignment="1">
      <alignment/>
    </xf>
    <xf numFmtId="0" fontId="19" fillId="17" borderId="1" xfId="0" applyFont="1" applyFill="1" applyBorder="1" applyAlignment="1">
      <alignment/>
    </xf>
    <xf numFmtId="3" fontId="25" fillId="18" borderId="1" xfId="0" applyNumberFormat="1" applyFont="1" applyFill="1" applyBorder="1" applyAlignment="1" applyProtection="1">
      <alignment/>
      <protection locked="0"/>
    </xf>
    <xf numFmtId="0" fontId="25" fillId="18" borderId="1" xfId="0" applyFont="1" applyFill="1" applyBorder="1" applyAlignment="1" applyProtection="1">
      <alignment/>
      <protection locked="0"/>
    </xf>
    <xf numFmtId="4" fontId="16" fillId="19" borderId="3" xfId="0" applyNumberFormat="1" applyFont="1" applyFill="1" applyBorder="1" applyAlignment="1">
      <alignment/>
    </xf>
    <xf numFmtId="2" fontId="16" fillId="19" borderId="3" xfId="0" applyNumberFormat="1" applyFont="1" applyFill="1" applyBorder="1" applyAlignment="1">
      <alignment/>
    </xf>
    <xf numFmtId="0" fontId="19" fillId="15" borderId="3" xfId="21" applyFont="1" applyFill="1" applyBorder="1" applyAlignment="1" applyProtection="1">
      <alignment horizontal="left" wrapText="1"/>
      <protection locked="0"/>
    </xf>
    <xf numFmtId="2" fontId="16" fillId="19" borderId="6" xfId="0" applyNumberFormat="1" applyFont="1" applyFill="1" applyBorder="1" applyAlignment="1">
      <alignment/>
    </xf>
    <xf numFmtId="184" fontId="16" fillId="18" borderId="1" xfId="0" applyNumberFormat="1" applyFont="1" applyFill="1" applyBorder="1" applyAlignment="1">
      <alignment/>
    </xf>
    <xf numFmtId="184" fontId="16" fillId="18" borderId="6" xfId="0" applyNumberFormat="1" applyFont="1" applyFill="1" applyBorder="1" applyAlignment="1">
      <alignment/>
    </xf>
    <xf numFmtId="184" fontId="16" fillId="18" borderId="3" xfId="0" applyNumberFormat="1" applyFont="1" applyFill="1" applyBorder="1" applyAlignment="1" applyProtection="1">
      <alignment/>
      <protection locked="0"/>
    </xf>
    <xf numFmtId="184" fontId="16" fillId="18" borderId="1" xfId="0" applyNumberFormat="1" applyFont="1" applyFill="1" applyBorder="1" applyAlignment="1" applyProtection="1">
      <alignment/>
      <protection locked="0"/>
    </xf>
    <xf numFmtId="4" fontId="3" fillId="19" borderId="3" xfId="0" applyNumberFormat="1" applyFont="1" applyFill="1" applyBorder="1" applyAlignment="1">
      <alignment/>
    </xf>
    <xf numFmtId="184" fontId="16" fillId="18" borderId="4" xfId="0" applyNumberFormat="1" applyFont="1" applyFill="1" applyBorder="1" applyAlignment="1" applyProtection="1">
      <alignment/>
      <protection locked="0"/>
    </xf>
    <xf numFmtId="0" fontId="19" fillId="15" borderId="1" xfId="21" applyFont="1" applyFill="1" applyBorder="1" applyAlignment="1" applyProtection="1">
      <alignment horizontal="left" wrapText="1"/>
      <protection locked="0"/>
    </xf>
    <xf numFmtId="0" fontId="0" fillId="15" borderId="3" xfId="21" applyFont="1" applyFill="1" applyBorder="1" applyAlignment="1" applyProtection="1">
      <alignment horizontal="left" wrapText="1"/>
      <protection locked="0"/>
    </xf>
    <xf numFmtId="0" fontId="28" fillId="0" borderId="0" xfId="0" applyFont="1" applyBorder="1" applyAlignment="1">
      <alignment/>
    </xf>
    <xf numFmtId="0" fontId="17" fillId="2" borderId="1" xfId="21" applyFont="1" applyFill="1" applyBorder="1" applyAlignment="1">
      <alignment horizontal="left" wrapText="1"/>
      <protection/>
    </xf>
    <xf numFmtId="49" fontId="17" fillId="2" borderId="1" xfId="21" applyNumberFormat="1" applyFont="1" applyFill="1" applyBorder="1" applyAlignment="1">
      <alignment horizontal="left" wrapText="1"/>
      <protection/>
    </xf>
    <xf numFmtId="4" fontId="30" fillId="6" borderId="8" xfId="21" applyNumberFormat="1" applyFont="1" applyFill="1" applyBorder="1" applyAlignment="1">
      <alignment horizontal="center" vertical="center" wrapText="1"/>
      <protection/>
    </xf>
    <xf numFmtId="185" fontId="25" fillId="16" borderId="1" xfId="0" applyNumberFormat="1" applyFont="1" applyFill="1" applyBorder="1" applyAlignment="1">
      <alignment/>
    </xf>
    <xf numFmtId="0" fontId="17" fillId="6" borderId="1" xfId="21" applyFont="1" applyFill="1" applyBorder="1" applyAlignment="1" applyProtection="1">
      <alignment horizontal="center" vertical="center" wrapText="1"/>
      <protection/>
    </xf>
    <xf numFmtId="49" fontId="17" fillId="6" borderId="1" xfId="21" applyNumberFormat="1" applyFont="1" applyFill="1" applyBorder="1" applyAlignment="1" applyProtection="1">
      <alignment horizontal="center" vertical="center" wrapText="1"/>
      <protection/>
    </xf>
    <xf numFmtId="4" fontId="17" fillId="6" borderId="1" xfId="21" applyNumberFormat="1" applyFont="1" applyFill="1" applyBorder="1" applyAlignment="1" applyProtection="1">
      <alignment horizontal="center" vertical="center" wrapText="1"/>
      <protection/>
    </xf>
    <xf numFmtId="49" fontId="17" fillId="8" borderId="1" xfId="21" applyNumberFormat="1" applyFont="1" applyFill="1" applyBorder="1" applyAlignment="1" applyProtection="1">
      <alignment horizontal="center" vertical="center" wrapText="1"/>
      <protection/>
    </xf>
    <xf numFmtId="49" fontId="19" fillId="6" borderId="1" xfId="0" applyNumberFormat="1" applyFont="1" applyFill="1" applyBorder="1" applyAlignment="1" applyProtection="1">
      <alignment horizontal="center" vertical="center" wrapText="1"/>
      <protection/>
    </xf>
    <xf numFmtId="0" fontId="17" fillId="2" borderId="1" xfId="21" applyFont="1" applyFill="1" applyBorder="1" applyAlignment="1" applyProtection="1">
      <alignment horizontal="left" wrapText="1"/>
      <protection/>
    </xf>
    <xf numFmtId="3" fontId="17" fillId="3" borderId="1" xfId="21" applyNumberFormat="1" applyFont="1" applyFill="1" applyBorder="1" applyAlignment="1" applyProtection="1">
      <alignment horizontal="right" wrapText="1"/>
      <protection/>
    </xf>
    <xf numFmtId="4" fontId="19" fillId="19" borderId="1" xfId="0" applyNumberFormat="1" applyFont="1" applyFill="1" applyBorder="1" applyAlignment="1" applyProtection="1">
      <alignment/>
      <protection/>
    </xf>
    <xf numFmtId="3" fontId="19" fillId="7" borderId="1" xfId="0" applyNumberFormat="1" applyFont="1" applyFill="1" applyBorder="1" applyAlignment="1" applyProtection="1">
      <alignment/>
      <protection/>
    </xf>
    <xf numFmtId="0" fontId="19" fillId="15" borderId="1" xfId="21" applyFont="1" applyFill="1" applyBorder="1" applyAlignment="1" applyProtection="1">
      <alignment horizontal="left" wrapText="1"/>
      <protection/>
    </xf>
    <xf numFmtId="2" fontId="19" fillId="19" borderId="1" xfId="0" applyNumberFormat="1" applyFont="1" applyFill="1" applyBorder="1" applyAlignment="1" applyProtection="1">
      <alignment/>
      <protection/>
    </xf>
    <xf numFmtId="3" fontId="19" fillId="5" borderId="1" xfId="0" applyNumberFormat="1" applyFont="1" applyFill="1" applyBorder="1" applyAlignment="1" applyProtection="1">
      <alignment/>
      <protection/>
    </xf>
    <xf numFmtId="0" fontId="9" fillId="2" borderId="1" xfId="21" applyFont="1" applyFill="1" applyBorder="1" applyAlignment="1" applyProtection="1">
      <alignment horizontal="left" wrapText="1"/>
      <protection/>
    </xf>
    <xf numFmtId="49" fontId="9" fillId="2" borderId="1" xfId="21" applyNumberFormat="1" applyFont="1" applyFill="1" applyBorder="1" applyAlignment="1" applyProtection="1">
      <alignment horizontal="left" wrapText="1"/>
      <protection/>
    </xf>
    <xf numFmtId="0" fontId="31" fillId="0" borderId="13" xfId="0" applyFont="1" applyFill="1" applyBorder="1" applyAlignment="1" applyProtection="1">
      <alignment horizontal="right"/>
      <protection/>
    </xf>
    <xf numFmtId="0" fontId="19" fillId="0" borderId="14" xfId="21" applyFont="1" applyFill="1" applyBorder="1" applyAlignment="1" applyProtection="1">
      <alignment horizontal="left" wrapText="1"/>
      <protection/>
    </xf>
    <xf numFmtId="0" fontId="19" fillId="0" borderId="13" xfId="21" applyFont="1" applyFill="1" applyBorder="1" applyAlignment="1" applyProtection="1">
      <alignment horizontal="left" wrapText="1"/>
      <protection/>
    </xf>
    <xf numFmtId="0" fontId="17" fillId="0" borderId="1" xfId="21" applyFont="1" applyFill="1" applyBorder="1" applyAlignment="1" applyProtection="1">
      <alignment horizontal="center" vertical="center" wrapText="1"/>
      <protection/>
    </xf>
    <xf numFmtId="49" fontId="17" fillId="0" borderId="1" xfId="21" applyNumberFormat="1" applyFont="1" applyFill="1" applyBorder="1" applyAlignment="1" applyProtection="1">
      <alignment horizontal="center" vertical="center" wrapText="1"/>
      <protection/>
    </xf>
    <xf numFmtId="0" fontId="17" fillId="0" borderId="1" xfId="21" applyFont="1" applyFill="1" applyBorder="1" applyAlignment="1" applyProtection="1">
      <alignment horizontal="left" wrapText="1"/>
      <protection/>
    </xf>
    <xf numFmtId="0" fontId="9" fillId="0" borderId="1" xfId="21" applyFont="1" applyFill="1" applyBorder="1" applyAlignment="1" applyProtection="1">
      <alignment horizontal="left" wrapText="1"/>
      <protection/>
    </xf>
    <xf numFmtId="49" fontId="9" fillId="0" borderId="1" xfId="21" applyNumberFormat="1" applyFont="1" applyFill="1" applyBorder="1" applyAlignment="1" applyProtection="1">
      <alignment horizontal="left" wrapText="1"/>
      <protection/>
    </xf>
    <xf numFmtId="0" fontId="17" fillId="12" borderId="1" xfId="21" applyFont="1" applyFill="1" applyBorder="1" applyAlignment="1" applyProtection="1">
      <alignment horizontal="left" wrapText="1"/>
      <protection/>
    </xf>
    <xf numFmtId="0" fontId="9" fillId="12" borderId="1" xfId="21" applyFont="1" applyFill="1" applyBorder="1" applyAlignment="1" applyProtection="1">
      <alignment horizontal="left" wrapText="1"/>
      <protection/>
    </xf>
    <xf numFmtId="4" fontId="17" fillId="0" borderId="1" xfId="21" applyNumberFormat="1" applyFont="1" applyFill="1" applyBorder="1" applyAlignment="1" applyProtection="1">
      <alignment horizontal="center" vertical="center" wrapText="1"/>
      <protection/>
    </xf>
    <xf numFmtId="49" fontId="19" fillId="0" borderId="1" xfId="0" applyNumberFormat="1" applyFont="1" applyFill="1" applyBorder="1" applyAlignment="1" applyProtection="1">
      <alignment horizontal="center" vertical="center" wrapText="1"/>
      <protection/>
    </xf>
    <xf numFmtId="3" fontId="17" fillId="0" borderId="1" xfId="21" applyNumberFormat="1" applyFont="1" applyFill="1" applyBorder="1" applyAlignment="1" applyProtection="1">
      <alignment horizontal="right" wrapText="1"/>
      <protection/>
    </xf>
    <xf numFmtId="4" fontId="19" fillId="0" borderId="1" xfId="0" applyNumberFormat="1" applyFont="1" applyFill="1" applyBorder="1" applyAlignment="1" applyProtection="1">
      <alignment/>
      <protection/>
    </xf>
    <xf numFmtId="3" fontId="19" fillId="0" borderId="1" xfId="0" applyNumberFormat="1" applyFont="1" applyFill="1" applyBorder="1" applyAlignment="1" applyProtection="1">
      <alignment/>
      <protection/>
    </xf>
    <xf numFmtId="0" fontId="19" fillId="0" borderId="1" xfId="21" applyFont="1" applyFill="1" applyBorder="1" applyAlignment="1" applyProtection="1">
      <alignment horizontal="left" wrapText="1"/>
      <protection/>
    </xf>
    <xf numFmtId="2" fontId="19" fillId="0" borderId="1" xfId="0" applyNumberFormat="1" applyFont="1" applyFill="1" applyBorder="1" applyAlignment="1" applyProtection="1">
      <alignment/>
      <protection/>
    </xf>
    <xf numFmtId="3" fontId="17" fillId="12" borderId="1" xfId="21" applyNumberFormat="1" applyFont="1" applyFill="1" applyBorder="1" applyAlignment="1" applyProtection="1">
      <alignment horizontal="right" wrapText="1"/>
      <protection/>
    </xf>
    <xf numFmtId="4" fontId="19" fillId="12" borderId="1" xfId="0" applyNumberFormat="1" applyFont="1" applyFill="1" applyBorder="1" applyAlignment="1" applyProtection="1">
      <alignment/>
      <protection/>
    </xf>
    <xf numFmtId="3" fontId="19" fillId="12" borderId="1" xfId="0" applyNumberFormat="1" applyFont="1" applyFill="1" applyBorder="1" applyAlignment="1" applyProtection="1">
      <alignment/>
      <protection/>
    </xf>
    <xf numFmtId="0" fontId="19" fillId="12" borderId="1" xfId="21" applyFont="1" applyFill="1" applyBorder="1" applyAlignment="1" applyProtection="1">
      <alignment horizontal="left" wrapText="1"/>
      <protection/>
    </xf>
    <xf numFmtId="2" fontId="19" fillId="12" borderId="1" xfId="0" applyNumberFormat="1" applyFont="1" applyFill="1" applyBorder="1" applyAlignment="1" applyProtection="1">
      <alignment/>
      <protection/>
    </xf>
    <xf numFmtId="2" fontId="25" fillId="18" borderId="1" xfId="0" applyNumberFormat="1" applyFont="1" applyFill="1" applyBorder="1" applyAlignment="1" applyProtection="1">
      <alignment/>
      <protection locked="0"/>
    </xf>
    <xf numFmtId="0" fontId="19" fillId="0" borderId="15" xfId="21" applyFont="1" applyFill="1" applyBorder="1" applyAlignment="1" applyProtection="1">
      <alignment horizontal="left" wrapText="1"/>
      <protection/>
    </xf>
    <xf numFmtId="0" fontId="19" fillId="0" borderId="16" xfId="21" applyFont="1" applyFill="1" applyBorder="1" applyAlignment="1" applyProtection="1">
      <alignment horizontal="left" wrapText="1"/>
      <protection/>
    </xf>
    <xf numFmtId="0" fontId="19" fillId="7" borderId="0" xfId="0" applyFont="1" applyFill="1" applyBorder="1" applyAlignment="1">
      <alignment/>
    </xf>
    <xf numFmtId="0" fontId="27" fillId="20" borderId="17" xfId="0" applyFont="1" applyFill="1" applyBorder="1" applyAlignment="1">
      <alignment horizontal="center" vertical="center" wrapText="1"/>
    </xf>
    <xf numFmtId="0" fontId="27" fillId="20" borderId="18" xfId="0" applyFont="1" applyFill="1" applyBorder="1" applyAlignment="1">
      <alignment horizontal="center" vertical="center" wrapText="1"/>
    </xf>
    <xf numFmtId="0" fontId="27" fillId="20" borderId="19" xfId="0" applyFont="1" applyFill="1" applyBorder="1" applyAlignment="1">
      <alignment horizontal="center" vertical="center" wrapText="1"/>
    </xf>
    <xf numFmtId="49" fontId="26" fillId="21" borderId="20" xfId="0" applyNumberFormat="1" applyFont="1" applyFill="1" applyBorder="1" applyAlignment="1">
      <alignment horizontal="center" vertical="center" wrapText="1"/>
    </xf>
    <xf numFmtId="49" fontId="26" fillId="21" borderId="21" xfId="0" applyNumberFormat="1" applyFont="1" applyFill="1" applyBorder="1" applyAlignment="1">
      <alignment horizontal="center" vertical="center" wrapText="1"/>
    </xf>
    <xf numFmtId="0" fontId="12" fillId="21" borderId="5" xfId="0" applyFont="1" applyFill="1" applyBorder="1" applyAlignment="1">
      <alignment horizontal="center" vertical="center"/>
    </xf>
    <xf numFmtId="0" fontId="12" fillId="21" borderId="6" xfId="0" applyFont="1" applyFill="1" applyBorder="1" applyAlignment="1">
      <alignment horizontal="center" vertical="center"/>
    </xf>
    <xf numFmtId="0" fontId="12" fillId="21" borderId="7" xfId="0" applyFont="1" applyFill="1" applyBorder="1" applyAlignment="1">
      <alignment horizontal="center" vertical="center"/>
    </xf>
    <xf numFmtId="49" fontId="14" fillId="20" borderId="5" xfId="21" applyNumberFormat="1" applyFont="1" applyFill="1" applyBorder="1" applyAlignment="1">
      <alignment horizontal="center" vertical="center"/>
      <protection/>
    </xf>
    <xf numFmtId="49" fontId="15" fillId="20" borderId="7" xfId="21" applyNumberFormat="1" applyFont="1" applyFill="1" applyBorder="1" applyAlignment="1">
      <alignment horizontal="center" vertical="center"/>
      <protection/>
    </xf>
    <xf numFmtId="0" fontId="12" fillId="21" borderId="1" xfId="0" applyFont="1" applyFill="1" applyBorder="1" applyAlignment="1">
      <alignment horizontal="center" vertical="center"/>
    </xf>
    <xf numFmtId="49" fontId="14" fillId="20" borderId="1" xfId="21" applyNumberFormat="1" applyFont="1" applyFill="1" applyBorder="1" applyAlignment="1">
      <alignment horizontal="center" vertical="center"/>
      <protection/>
    </xf>
    <xf numFmtId="49" fontId="15" fillId="20" borderId="1" xfId="21" applyNumberFormat="1" applyFont="1" applyFill="1" applyBorder="1" applyAlignment="1">
      <alignment horizontal="center" vertical="center"/>
      <protection/>
    </xf>
    <xf numFmtId="0" fontId="4" fillId="21" borderId="1" xfId="0" applyFont="1" applyFill="1" applyBorder="1" applyAlignment="1">
      <alignment horizontal="center" vertical="center"/>
    </xf>
    <xf numFmtId="0" fontId="4" fillId="21" borderId="22" xfId="0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/>
    </xf>
    <xf numFmtId="49" fontId="6" fillId="20" borderId="1" xfId="21" applyNumberFormat="1" applyFont="1" applyFill="1" applyBorder="1" applyAlignment="1">
      <alignment horizontal="center" vertical="center"/>
      <protection/>
    </xf>
    <xf numFmtId="49" fontId="7" fillId="20" borderId="1" xfId="21" applyNumberFormat="1" applyFont="1" applyFill="1" applyBorder="1" applyAlignment="1">
      <alignment horizontal="center" vertical="center"/>
      <protection/>
    </xf>
    <xf numFmtId="0" fontId="4" fillId="21" borderId="1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49" fontId="14" fillId="0" borderId="23" xfId="21" applyNumberFormat="1" applyFont="1" applyFill="1" applyBorder="1" applyAlignment="1">
      <alignment horizontal="center" vertical="center"/>
      <protection/>
    </xf>
    <xf numFmtId="49" fontId="15" fillId="0" borderId="26" xfId="21" applyNumberFormat="1" applyFont="1" applyFill="1" applyBorder="1" applyAlignment="1">
      <alignment horizontal="center" vertical="center"/>
      <protection/>
    </xf>
    <xf numFmtId="0" fontId="33" fillId="0" borderId="27" xfId="0" applyFont="1" applyFill="1" applyBorder="1" applyAlignment="1">
      <alignment horizontal="left" vertical="center"/>
    </xf>
    <xf numFmtId="0" fontId="35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0" fillId="2" borderId="1" xfId="21" applyFont="1" applyFill="1" applyBorder="1" applyAlignment="1">
      <alignment horizontal="lef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workbookViewId="0" topLeftCell="A1">
      <selection activeCell="E8" sqref="E8"/>
    </sheetView>
  </sheetViews>
  <sheetFormatPr defaultColWidth="12" defaultRowHeight="11.25"/>
  <cols>
    <col min="1" max="1" width="34.16015625" style="46" customWidth="1"/>
    <col min="2" max="2" width="13.83203125" style="46" customWidth="1"/>
    <col min="3" max="3" width="1.83203125" style="56" customWidth="1"/>
    <col min="4" max="4" width="10" style="46" customWidth="1"/>
    <col min="5" max="5" width="22" style="46" customWidth="1"/>
    <col min="6" max="6" width="44.5" style="46" customWidth="1"/>
    <col min="7" max="8" width="12" style="57" customWidth="1"/>
    <col min="9" max="16384" width="12" style="46" customWidth="1"/>
  </cols>
  <sheetData>
    <row r="1" spans="1:6" ht="58.5" customHeight="1" thickBot="1">
      <c r="A1" s="128" t="s">
        <v>109</v>
      </c>
      <c r="B1" s="129"/>
      <c r="C1" s="54"/>
      <c r="D1" s="125" t="s">
        <v>32</v>
      </c>
      <c r="E1" s="126"/>
      <c r="F1" s="127"/>
    </row>
    <row r="2" spans="1:6" ht="15" customHeight="1">
      <c r="A2" s="58" t="s">
        <v>50</v>
      </c>
      <c r="B2" s="66"/>
      <c r="C2" s="55"/>
      <c r="D2" s="59" t="s">
        <v>92</v>
      </c>
      <c r="E2" s="59" t="s">
        <v>90</v>
      </c>
      <c r="F2" s="59" t="s">
        <v>91</v>
      </c>
    </row>
    <row r="3" spans="1:6" ht="15" customHeight="1">
      <c r="A3" s="58" t="s">
        <v>89</v>
      </c>
      <c r="B3" s="67"/>
      <c r="D3" s="47"/>
      <c r="E3" s="65" t="s">
        <v>39</v>
      </c>
      <c r="F3" s="65" t="s">
        <v>46</v>
      </c>
    </row>
    <row r="4" spans="1:6" ht="15" customHeight="1">
      <c r="A4" s="58" t="s">
        <v>52</v>
      </c>
      <c r="B4" s="63">
        <f>IF(B2=0,"",POWER(B2/100000,2)*B3)</f>
      </c>
      <c r="D4" s="48"/>
      <c r="E4" s="65" t="s">
        <v>43</v>
      </c>
      <c r="F4" s="65" t="s">
        <v>93</v>
      </c>
    </row>
    <row r="5" spans="1:6" ht="15" customHeight="1">
      <c r="A5" s="58" t="s">
        <v>51</v>
      </c>
      <c r="B5" s="121"/>
      <c r="D5" s="49"/>
      <c r="E5" s="65" t="s">
        <v>38</v>
      </c>
      <c r="F5" s="65" t="s">
        <v>45</v>
      </c>
    </row>
    <row r="6" spans="1:6" ht="15" customHeight="1">
      <c r="A6" s="58" t="s">
        <v>53</v>
      </c>
      <c r="B6" s="84">
        <f>IF(B5=0,"",B4/B5)</f>
      </c>
      <c r="D6" s="50"/>
      <c r="E6" s="65" t="s">
        <v>42</v>
      </c>
      <c r="F6" s="65" t="s">
        <v>94</v>
      </c>
    </row>
    <row r="7" spans="1:6" ht="15" customHeight="1">
      <c r="A7" s="60"/>
      <c r="B7" s="60"/>
      <c r="D7" s="51"/>
      <c r="E7" s="65" t="s">
        <v>44</v>
      </c>
      <c r="F7" s="65" t="s">
        <v>49</v>
      </c>
    </row>
    <row r="8" spans="1:6" ht="15" customHeight="1">
      <c r="A8" s="60"/>
      <c r="B8" s="60"/>
      <c r="D8" s="52"/>
      <c r="E8" s="65" t="s">
        <v>40</v>
      </c>
      <c r="F8" s="65" t="s">
        <v>47</v>
      </c>
    </row>
    <row r="9" spans="1:6" ht="15" customHeight="1">
      <c r="A9" s="60"/>
      <c r="B9" s="60"/>
      <c r="D9" s="53"/>
      <c r="E9" s="65" t="s">
        <v>41</v>
      </c>
      <c r="F9" s="65" t="s">
        <v>48</v>
      </c>
    </row>
    <row r="10" spans="1:6" ht="15" customHeight="1">
      <c r="A10" s="60"/>
      <c r="B10" s="60"/>
      <c r="D10" s="57"/>
      <c r="E10" s="57"/>
      <c r="F10" s="57"/>
    </row>
    <row r="11" spans="1:6" ht="15" customHeight="1">
      <c r="A11" s="60"/>
      <c r="B11" s="60"/>
      <c r="D11" s="57"/>
      <c r="E11" s="57"/>
      <c r="F11" s="57"/>
    </row>
    <row r="12" spans="1:6" ht="15" customHeight="1">
      <c r="A12" s="60"/>
      <c r="B12" s="60"/>
      <c r="D12" s="57"/>
      <c r="E12" s="57"/>
      <c r="F12" s="57"/>
    </row>
    <row r="13" spans="1:6" ht="15" customHeight="1">
      <c r="A13" s="60"/>
      <c r="B13" s="60"/>
      <c r="D13" s="57"/>
      <c r="E13" s="57"/>
      <c r="F13" s="57"/>
    </row>
    <row r="14" spans="1:6" ht="15" customHeight="1">
      <c r="A14" s="60"/>
      <c r="B14" s="60"/>
      <c r="D14" s="57"/>
      <c r="E14" s="57"/>
      <c r="F14" s="57"/>
    </row>
    <row r="15" spans="1:6" ht="15" customHeight="1">
      <c r="A15" s="60"/>
      <c r="B15" s="60"/>
      <c r="D15" s="57"/>
      <c r="E15" s="57"/>
      <c r="F15" s="57"/>
    </row>
    <row r="16" spans="1:6" ht="15" customHeight="1">
      <c r="A16" s="60"/>
      <c r="B16" s="60"/>
      <c r="D16" s="60"/>
      <c r="E16" s="57"/>
      <c r="F16" s="57"/>
    </row>
    <row r="17" spans="1:6" ht="15" customHeight="1">
      <c r="A17" s="57"/>
      <c r="B17" s="57"/>
      <c r="D17" s="57"/>
      <c r="E17" s="57"/>
      <c r="F17" s="57"/>
    </row>
    <row r="18" spans="1:6" ht="15" customHeight="1">
      <c r="A18" s="57"/>
      <c r="B18" s="57"/>
      <c r="D18" s="57"/>
      <c r="E18" s="57"/>
      <c r="F18" s="57"/>
    </row>
    <row r="19" spans="1:6" ht="15" customHeight="1">
      <c r="A19" s="57"/>
      <c r="B19" s="57"/>
      <c r="D19" s="57"/>
      <c r="E19" s="57"/>
      <c r="F19" s="57"/>
    </row>
    <row r="20" spans="1:6" ht="15" customHeight="1">
      <c r="A20" s="57"/>
      <c r="B20" s="57"/>
      <c r="D20" s="57"/>
      <c r="E20" s="57"/>
      <c r="F20" s="57"/>
    </row>
    <row r="21" spans="1:6" ht="10.5">
      <c r="A21" s="57"/>
      <c r="B21" s="57"/>
      <c r="D21" s="57"/>
      <c r="E21" s="57"/>
      <c r="F21" s="57"/>
    </row>
    <row r="22" spans="1:6" ht="10.5">
      <c r="A22" s="57"/>
      <c r="B22" s="57"/>
      <c r="D22" s="57"/>
      <c r="E22" s="57"/>
      <c r="F22" s="57"/>
    </row>
    <row r="23" spans="1:6" ht="10.5">
      <c r="A23" s="57"/>
      <c r="B23" s="57"/>
      <c r="D23" s="57"/>
      <c r="E23" s="57"/>
      <c r="F23" s="57"/>
    </row>
    <row r="24" spans="1:6" ht="10.5">
      <c r="A24" s="57"/>
      <c r="B24" s="57"/>
      <c r="D24" s="57"/>
      <c r="E24" s="57"/>
      <c r="F24" s="57"/>
    </row>
    <row r="25" spans="1:6" ht="10.5">
      <c r="A25" s="57"/>
      <c r="B25" s="57"/>
      <c r="D25" s="57"/>
      <c r="E25" s="57"/>
      <c r="F25" s="57"/>
    </row>
    <row r="26" spans="1:6" ht="10.5">
      <c r="A26" s="57"/>
      <c r="B26" s="57"/>
      <c r="D26" s="57"/>
      <c r="E26" s="57"/>
      <c r="F26" s="57"/>
    </row>
    <row r="27" spans="1:6" ht="10.5">
      <c r="A27" s="57"/>
      <c r="B27" s="57"/>
      <c r="D27" s="57"/>
      <c r="E27" s="57"/>
      <c r="F27" s="57"/>
    </row>
  </sheetData>
  <sheetProtection sheet="1" objects="1" scenarios="1"/>
  <mergeCells count="2">
    <mergeCell ref="D1:F1"/>
    <mergeCell ref="A1:B1"/>
  </mergeCells>
  <printOptions/>
  <pageMargins left="0.75" right="0.75" top="0.66" bottom="1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63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23" sqref="A23"/>
    </sheetView>
  </sheetViews>
  <sheetFormatPr defaultColWidth="12" defaultRowHeight="12.75" customHeight="1"/>
  <cols>
    <col min="1" max="1" width="31.16015625" style="20" customWidth="1"/>
    <col min="2" max="2" width="13.66015625" style="20" customWidth="1"/>
    <col min="3" max="3" width="11" style="28" customWidth="1"/>
    <col min="4" max="4" width="11.83203125" style="29" customWidth="1"/>
    <col min="5" max="5" width="11.83203125" style="28" customWidth="1"/>
    <col min="6" max="7" width="21.66015625" style="20" customWidth="1"/>
    <col min="8" max="16384" width="12" style="20" customWidth="1"/>
  </cols>
  <sheetData>
    <row r="1" spans="1:7" ht="33.75" customHeight="1" thickBot="1">
      <c r="A1" s="130" t="s">
        <v>37</v>
      </c>
      <c r="B1" s="131"/>
      <c r="C1" s="131"/>
      <c r="D1" s="131"/>
      <c r="E1" s="132"/>
      <c r="F1" s="133" t="s">
        <v>32</v>
      </c>
      <c r="G1" s="134"/>
    </row>
    <row r="2" spans="1:7" ht="37.5" customHeight="1" thickBot="1">
      <c r="A2" s="40" t="s">
        <v>0</v>
      </c>
      <c r="B2" s="41" t="s">
        <v>120</v>
      </c>
      <c r="C2" s="21" t="s">
        <v>106</v>
      </c>
      <c r="D2" s="83" t="s">
        <v>107</v>
      </c>
      <c r="E2" s="42" t="s">
        <v>105</v>
      </c>
      <c r="F2" s="44" t="s">
        <v>33</v>
      </c>
      <c r="G2" s="45" t="s">
        <v>34</v>
      </c>
    </row>
    <row r="3" spans="1:9" ht="12.75" customHeight="1">
      <c r="A3" s="33" t="s">
        <v>1</v>
      </c>
      <c r="B3" s="34">
        <v>10244</v>
      </c>
      <c r="C3" s="74"/>
      <c r="D3" s="68">
        <f>IF(C3=0,"",C3*'Dades inicials'!$B$6)</f>
      </c>
      <c r="E3" s="43">
        <f>IF(C3=0,"",B3/D3)</f>
      </c>
      <c r="F3" s="61"/>
      <c r="G3" s="62"/>
      <c r="I3" s="24" t="s">
        <v>39</v>
      </c>
    </row>
    <row r="4" spans="1:9" ht="12.75" customHeight="1">
      <c r="A4" s="19" t="s">
        <v>2</v>
      </c>
      <c r="B4" s="22">
        <v>5699</v>
      </c>
      <c r="C4" s="75"/>
      <c r="D4" s="68">
        <f>IF(C4=0,"",C4*'Dades inicials'!$B$6)</f>
      </c>
      <c r="E4" s="43">
        <f aca="true" t="shared" si="0" ref="E4:E33">IF(C4=0,"",B4/D4)</f>
      </c>
      <c r="F4" s="61"/>
      <c r="G4" s="62"/>
      <c r="I4" s="24" t="s">
        <v>43</v>
      </c>
    </row>
    <row r="5" spans="1:9" ht="12.75" customHeight="1">
      <c r="A5" s="19" t="s">
        <v>3</v>
      </c>
      <c r="B5" s="22">
        <v>58663</v>
      </c>
      <c r="C5" s="75"/>
      <c r="D5" s="68">
        <f>IF(C5=0,"",C5*'Dades inicials'!$B$6)</f>
      </c>
      <c r="E5" s="43">
        <f t="shared" si="0"/>
      </c>
      <c r="F5" s="61"/>
      <c r="G5" s="62"/>
      <c r="I5" s="24" t="s">
        <v>38</v>
      </c>
    </row>
    <row r="6" spans="1:9" ht="12.75" customHeight="1">
      <c r="A6" s="19" t="s">
        <v>4</v>
      </c>
      <c r="B6" s="22">
        <v>1505</v>
      </c>
      <c r="C6" s="75"/>
      <c r="D6" s="68">
        <f>IF(C6=0,"",C6*'Dades inicials'!$B$6)</f>
      </c>
      <c r="E6" s="43">
        <f t="shared" si="0"/>
      </c>
      <c r="F6" s="61"/>
      <c r="G6" s="62"/>
      <c r="I6" s="24" t="s">
        <v>42</v>
      </c>
    </row>
    <row r="7" spans="1:9" ht="12.75" customHeight="1">
      <c r="A7" s="19" t="s">
        <v>5</v>
      </c>
      <c r="B7" s="22">
        <v>7674</v>
      </c>
      <c r="C7" s="75"/>
      <c r="D7" s="68">
        <f>IF(C7=0,"",C7*'Dades inicials'!$B$6)</f>
      </c>
      <c r="E7" s="43">
        <f t="shared" si="0"/>
      </c>
      <c r="F7" s="61"/>
      <c r="G7" s="62"/>
      <c r="I7" s="24" t="s">
        <v>44</v>
      </c>
    </row>
    <row r="8" spans="1:9" ht="12.75" customHeight="1">
      <c r="A8" s="19" t="s">
        <v>6</v>
      </c>
      <c r="B8" s="22">
        <v>3576</v>
      </c>
      <c r="C8" s="75"/>
      <c r="D8" s="68">
        <f>IF(C8=0,"",C8*'Dades inicials'!$B$6)</f>
      </c>
      <c r="E8" s="43">
        <f t="shared" si="0"/>
      </c>
      <c r="F8" s="61"/>
      <c r="G8" s="62"/>
      <c r="I8" s="24" t="s">
        <v>40</v>
      </c>
    </row>
    <row r="9" spans="1:9" ht="12.75" customHeight="1">
      <c r="A9" s="19" t="s">
        <v>7</v>
      </c>
      <c r="B9" s="22">
        <v>12805</v>
      </c>
      <c r="C9" s="75"/>
      <c r="D9" s="68">
        <f>IF(C9=0,"",C9*'Dades inicials'!$B$6)</f>
      </c>
      <c r="E9" s="43">
        <f t="shared" si="0"/>
      </c>
      <c r="F9" s="61"/>
      <c r="G9" s="62"/>
      <c r="I9" s="24" t="s">
        <v>41</v>
      </c>
    </row>
    <row r="10" spans="1:7" ht="12.75" customHeight="1">
      <c r="A10" s="19" t="s">
        <v>8</v>
      </c>
      <c r="B10" s="22">
        <v>84289</v>
      </c>
      <c r="C10" s="75"/>
      <c r="D10" s="68">
        <f>IF(C10=0,"",C10*'Dades inicials'!$B$6)</f>
      </c>
      <c r="E10" s="43">
        <f t="shared" si="0"/>
      </c>
      <c r="F10" s="61"/>
      <c r="G10" s="62"/>
    </row>
    <row r="11" spans="1:7" ht="12.75" customHeight="1">
      <c r="A11" s="19" t="s">
        <v>30</v>
      </c>
      <c r="B11" s="22">
        <v>3733</v>
      </c>
      <c r="C11" s="75"/>
      <c r="D11" s="68">
        <f>IF(C11=0,"",C11*'Dades inicials'!$B$6)</f>
      </c>
      <c r="E11" s="43">
        <f t="shared" si="0"/>
      </c>
      <c r="F11" s="61"/>
      <c r="G11" s="62"/>
    </row>
    <row r="12" spans="1:7" ht="12.75" customHeight="1">
      <c r="A12" s="19" t="s">
        <v>28</v>
      </c>
      <c r="B12" s="22">
        <v>63069</v>
      </c>
      <c r="C12" s="75"/>
      <c r="D12" s="68">
        <f>IF(C12=0,"",C12*'Dades inicials'!$B$6)</f>
      </c>
      <c r="E12" s="43">
        <f t="shared" si="0"/>
      </c>
      <c r="F12" s="61"/>
      <c r="G12" s="62"/>
    </row>
    <row r="13" spans="1:7" ht="12.75" customHeight="1">
      <c r="A13" s="19" t="s">
        <v>9</v>
      </c>
      <c r="B13" s="22">
        <v>21145</v>
      </c>
      <c r="C13" s="75"/>
      <c r="D13" s="68">
        <f>IF(C13=0,"",C13*'Dades inicials'!$B$6)</f>
      </c>
      <c r="E13" s="43">
        <f t="shared" si="0"/>
      </c>
      <c r="F13" s="61"/>
      <c r="G13" s="62"/>
    </row>
    <row r="14" spans="1:7" ht="12.75" customHeight="1">
      <c r="A14" s="19" t="s">
        <v>10</v>
      </c>
      <c r="B14" s="22">
        <v>46808</v>
      </c>
      <c r="C14" s="75"/>
      <c r="D14" s="68">
        <f>IF(C14=0,"",C14*'Dades inicials'!$B$6)</f>
      </c>
      <c r="E14" s="43">
        <f t="shared" si="0"/>
      </c>
      <c r="F14" s="61"/>
      <c r="G14" s="62"/>
    </row>
    <row r="15" spans="1:7" ht="12.75" customHeight="1">
      <c r="A15" s="19" t="s">
        <v>11</v>
      </c>
      <c r="B15" s="64">
        <v>44531</v>
      </c>
      <c r="C15" s="75"/>
      <c r="D15" s="68">
        <f>IF(C15=0,"",C15*'Dades inicials'!$B$6)</f>
      </c>
      <c r="E15" s="43">
        <f t="shared" si="0"/>
      </c>
      <c r="F15" s="61"/>
      <c r="G15" s="62"/>
    </row>
    <row r="16" spans="1:7" ht="12.75" customHeight="1">
      <c r="A16" s="19" t="s">
        <v>29</v>
      </c>
      <c r="B16" s="22">
        <v>2988</v>
      </c>
      <c r="C16" s="75"/>
      <c r="D16" s="68">
        <f>IF(C16=0,"",C16*'Dades inicials'!$B$6)</f>
      </c>
      <c r="E16" s="43">
        <f t="shared" si="0"/>
      </c>
      <c r="F16" s="61"/>
      <c r="G16" s="62"/>
    </row>
    <row r="17" spans="1:7" ht="12.75" customHeight="1">
      <c r="A17" s="19" t="s">
        <v>12</v>
      </c>
      <c r="B17" s="64">
        <v>26170</v>
      </c>
      <c r="C17" s="75"/>
      <c r="D17" s="68">
        <f>IF(C17=0,"",C17*'Dades inicials'!$B$6)</f>
      </c>
      <c r="E17" s="43">
        <f t="shared" si="0"/>
      </c>
      <c r="F17" s="61"/>
      <c r="G17" s="62"/>
    </row>
    <row r="18" spans="1:7" ht="12.75" customHeight="1">
      <c r="A18" s="19" t="s">
        <v>13</v>
      </c>
      <c r="B18" s="22">
        <v>23374</v>
      </c>
      <c r="C18" s="75"/>
      <c r="D18" s="68">
        <f>IF(C18=0,"",C18*'Dades inicials'!$B$6)</f>
      </c>
      <c r="E18" s="43">
        <f t="shared" si="0"/>
      </c>
      <c r="F18" s="61"/>
      <c r="G18" s="62"/>
    </row>
    <row r="19" spans="1:7" ht="12.75" customHeight="1">
      <c r="A19" s="19" t="s">
        <v>14</v>
      </c>
      <c r="B19" s="22">
        <v>21714</v>
      </c>
      <c r="C19" s="75"/>
      <c r="D19" s="68">
        <f>IF(C19=0,"",C19*'Dades inicials'!$B$6)</f>
      </c>
      <c r="E19" s="43">
        <f t="shared" si="0"/>
      </c>
      <c r="F19" s="61"/>
      <c r="G19" s="62"/>
    </row>
    <row r="20" spans="1:7" ht="12.75" customHeight="1">
      <c r="A20" s="19" t="s">
        <v>15</v>
      </c>
      <c r="B20" s="22">
        <v>10535</v>
      </c>
      <c r="C20" s="75"/>
      <c r="D20" s="68">
        <f>IF(C20=0,"",C20*'Dades inicials'!$B$6)</f>
      </c>
      <c r="E20" s="43">
        <f t="shared" si="0"/>
      </c>
      <c r="F20" s="61"/>
      <c r="G20" s="62"/>
    </row>
    <row r="21" spans="1:7" ht="12.75" customHeight="1">
      <c r="A21" s="19" t="s">
        <v>16</v>
      </c>
      <c r="B21" s="22">
        <v>25383</v>
      </c>
      <c r="C21" s="75"/>
      <c r="D21" s="68">
        <f>IF(C21=0,"",C21*'Dades inicials'!$B$6)</f>
      </c>
      <c r="E21" s="43">
        <f t="shared" si="0"/>
      </c>
      <c r="F21" s="61"/>
      <c r="G21" s="62"/>
    </row>
    <row r="22" spans="1:7" ht="12.75" customHeight="1">
      <c r="A22" s="19" t="s">
        <v>17</v>
      </c>
      <c r="B22" s="22">
        <v>81368</v>
      </c>
      <c r="C22" s="75"/>
      <c r="D22" s="68">
        <f>IF(C22=0,"",C22*'Dades inicials'!$B$6)</f>
      </c>
      <c r="E22" s="43">
        <f t="shared" si="0"/>
      </c>
      <c r="F22" s="61"/>
      <c r="G22" s="62"/>
    </row>
    <row r="23" spans="1:7" ht="12.75" customHeight="1">
      <c r="A23" s="19" t="s">
        <v>18</v>
      </c>
      <c r="B23" s="22">
        <v>3516</v>
      </c>
      <c r="C23" s="75"/>
      <c r="D23" s="68">
        <f>IF(C23=0,"",C23*'Dades inicials'!$B$6)</f>
      </c>
      <c r="E23" s="43">
        <f t="shared" si="0"/>
      </c>
      <c r="F23" s="61"/>
      <c r="G23" s="62"/>
    </row>
    <row r="24" spans="1:7" ht="12.75" customHeight="1">
      <c r="A24" s="19" t="s">
        <v>27</v>
      </c>
      <c r="B24" s="22">
        <v>6590</v>
      </c>
      <c r="C24" s="75"/>
      <c r="D24" s="68">
        <f>IF(C24=0,"",C24*'Dades inicials'!$B$6)</f>
      </c>
      <c r="E24" s="43">
        <f t="shared" si="0"/>
      </c>
      <c r="F24" s="61"/>
      <c r="G24" s="62"/>
    </row>
    <row r="25" spans="1:7" ht="12.75" customHeight="1">
      <c r="A25" s="19" t="s">
        <v>19</v>
      </c>
      <c r="B25" s="22">
        <v>42486</v>
      </c>
      <c r="C25" s="75"/>
      <c r="D25" s="68">
        <f>IF(C25=0,"",C25*'Dades inicials'!$B$6)</f>
      </c>
      <c r="E25" s="43">
        <f t="shared" si="0"/>
      </c>
      <c r="F25" s="61"/>
      <c r="G25" s="62"/>
    </row>
    <row r="26" spans="1:7" ht="12.75" customHeight="1">
      <c r="A26" s="19" t="s">
        <v>20</v>
      </c>
      <c r="B26" s="22">
        <v>31485</v>
      </c>
      <c r="C26" s="75"/>
      <c r="D26" s="68">
        <f>IF(C26=0,"",C26*'Dades inicials'!$B$6)</f>
      </c>
      <c r="E26" s="43">
        <f t="shared" si="0"/>
      </c>
      <c r="F26" s="61"/>
      <c r="G26" s="62"/>
    </row>
    <row r="27" spans="1:7" ht="12.75" customHeight="1">
      <c r="A27" s="19" t="s">
        <v>21</v>
      </c>
      <c r="B27" s="22">
        <v>15327</v>
      </c>
      <c r="C27" s="75"/>
      <c r="D27" s="68">
        <f>IF(C27=0,"",C27*'Dades inicials'!$B$6)</f>
      </c>
      <c r="E27" s="43">
        <f t="shared" si="0"/>
      </c>
      <c r="F27" s="61"/>
      <c r="G27" s="62"/>
    </row>
    <row r="28" spans="1:7" ht="12.75" customHeight="1">
      <c r="A28" s="19" t="s">
        <v>22</v>
      </c>
      <c r="B28" s="22">
        <v>27019</v>
      </c>
      <c r="C28" s="75"/>
      <c r="D28" s="68">
        <f>IF(C28=0,"",C28*'Dades inicials'!$B$6)</f>
      </c>
      <c r="E28" s="43">
        <f t="shared" si="0"/>
      </c>
      <c r="F28" s="61"/>
      <c r="G28" s="62"/>
    </row>
    <row r="29" spans="1:7" ht="12.75" customHeight="1">
      <c r="A29" s="19" t="s">
        <v>23</v>
      </c>
      <c r="B29" s="22">
        <v>7314</v>
      </c>
      <c r="C29" s="75"/>
      <c r="D29" s="68">
        <f>IF(C29=0,"",C29*'Dades inicials'!$B$6)</f>
      </c>
      <c r="E29" s="43">
        <f t="shared" si="0"/>
      </c>
      <c r="F29" s="61"/>
      <c r="G29" s="62"/>
    </row>
    <row r="30" spans="1:7" ht="12.75" customHeight="1">
      <c r="A30" s="19" t="s">
        <v>24</v>
      </c>
      <c r="B30" s="22">
        <v>4861</v>
      </c>
      <c r="C30" s="75"/>
      <c r="D30" s="68">
        <f>IF(C30=0,"",C30*'Dades inicials'!$B$6)</f>
      </c>
      <c r="E30" s="43">
        <f t="shared" si="0"/>
      </c>
      <c r="F30" s="61"/>
      <c r="G30" s="62"/>
    </row>
    <row r="31" spans="1:7" ht="12.75" customHeight="1">
      <c r="A31" s="19" t="s">
        <v>25</v>
      </c>
      <c r="B31" s="22">
        <v>12928</v>
      </c>
      <c r="C31" s="75"/>
      <c r="D31" s="68">
        <f>IF(C31=0,"",C31*'Dades inicials'!$B$6)</f>
      </c>
      <c r="E31" s="43">
        <f t="shared" si="0"/>
      </c>
      <c r="F31" s="61"/>
      <c r="G31" s="62"/>
    </row>
    <row r="32" spans="1:7" ht="12.75" customHeight="1">
      <c r="A32" s="19" t="s">
        <v>26</v>
      </c>
      <c r="B32" s="22">
        <v>61168</v>
      </c>
      <c r="C32" s="75"/>
      <c r="D32" s="68">
        <f>IF(C32=0,"",C32*'Dades inicials'!$B$6)</f>
      </c>
      <c r="E32" s="43">
        <f t="shared" si="0"/>
      </c>
      <c r="F32" s="61"/>
      <c r="G32" s="62"/>
    </row>
    <row r="33" spans="1:7" ht="18" customHeight="1">
      <c r="A33" s="26" t="s">
        <v>36</v>
      </c>
      <c r="B33" s="27">
        <f>SUM(B3:B32)</f>
        <v>767967</v>
      </c>
      <c r="C33" s="72">
        <f>SUM(C3:C32)</f>
        <v>0</v>
      </c>
      <c r="D33" s="68">
        <f>SUM(D3:D32)</f>
        <v>0</v>
      </c>
      <c r="E33" s="43">
        <f t="shared" si="0"/>
      </c>
      <c r="F33" s="61"/>
      <c r="G33" s="61"/>
    </row>
    <row r="58" spans="1:6" ht="12.75" customHeight="1">
      <c r="A58" s="30"/>
      <c r="B58" s="30"/>
      <c r="D58" s="31"/>
      <c r="F58" s="32"/>
    </row>
    <row r="59" spans="1:6" ht="12.75" customHeight="1">
      <c r="A59" s="30"/>
      <c r="B59" s="30"/>
      <c r="D59" s="31"/>
      <c r="F59" s="32"/>
    </row>
    <row r="60" spans="1:6" ht="12.75" customHeight="1">
      <c r="A60" s="30"/>
      <c r="B60" s="30"/>
      <c r="D60" s="31"/>
      <c r="F60" s="32"/>
    </row>
    <row r="61" spans="1:6" ht="12.75" customHeight="1">
      <c r="A61" s="30"/>
      <c r="B61" s="30"/>
      <c r="D61" s="31"/>
      <c r="F61" s="32"/>
    </row>
    <row r="62" spans="1:6" ht="12.75" customHeight="1">
      <c r="A62" s="30"/>
      <c r="B62" s="30"/>
      <c r="D62" s="31"/>
      <c r="F62" s="32"/>
    </row>
    <row r="63" spans="1:6" ht="12.75" customHeight="1">
      <c r="A63" s="30"/>
      <c r="B63" s="30"/>
      <c r="D63" s="31"/>
      <c r="F63" s="32"/>
    </row>
  </sheetData>
  <sheetProtection sheet="1" objects="1" scenarios="1"/>
  <mergeCells count="2">
    <mergeCell ref="A1:E1"/>
    <mergeCell ref="F1:G1"/>
  </mergeCells>
  <dataValidations count="2">
    <dataValidation type="list" allowBlank="1" showInputMessage="1" showErrorMessage="1" sqref="G3:G33 F5:F33">
      <formula1>$I$3:$I$9</formula1>
    </dataValidation>
    <dataValidation type="list" allowBlank="1" showErrorMessage="1" sqref="F3:F4">
      <formula1>$I$3:$I$9</formula1>
    </dataValidation>
  </dataValidations>
  <printOptions horizontalCentered="1"/>
  <pageMargins left="0.3937007874015748" right="0.1968503937007874" top="0.7874015748031497" bottom="1" header="0" footer="0"/>
  <pageSetup blackAndWhite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38"/>
  <sheetViews>
    <sheetView showGridLines="0" workbookViewId="0" topLeftCell="A1">
      <selection activeCell="B7" sqref="B7"/>
    </sheetView>
  </sheetViews>
  <sheetFormatPr defaultColWidth="12" defaultRowHeight="12.75" customHeight="1"/>
  <cols>
    <col min="1" max="1" width="28.16015625" style="20" customWidth="1"/>
    <col min="2" max="2" width="15.5" style="20" customWidth="1"/>
    <col min="3" max="3" width="11.83203125" style="28" customWidth="1"/>
    <col min="4" max="4" width="11.83203125" style="29" customWidth="1"/>
    <col min="5" max="5" width="11.83203125" style="28" customWidth="1"/>
    <col min="6" max="7" width="21.66015625" style="20" customWidth="1"/>
    <col min="8" max="16384" width="12" style="20" customWidth="1"/>
  </cols>
  <sheetData>
    <row r="1" spans="1:7" ht="33.75" customHeight="1" thickBot="1">
      <c r="A1" s="135" t="s">
        <v>55</v>
      </c>
      <c r="B1" s="135"/>
      <c r="C1" s="135"/>
      <c r="D1" s="135"/>
      <c r="E1" s="135"/>
      <c r="F1" s="136" t="s">
        <v>32</v>
      </c>
      <c r="G1" s="137"/>
    </row>
    <row r="2" spans="1:7" ht="36" customHeight="1" thickBot="1">
      <c r="A2" s="40" t="s">
        <v>0</v>
      </c>
      <c r="B2" s="41" t="s">
        <v>120</v>
      </c>
      <c r="C2" s="21" t="s">
        <v>106</v>
      </c>
      <c r="D2" s="83" t="s">
        <v>107</v>
      </c>
      <c r="E2" s="42" t="s">
        <v>105</v>
      </c>
      <c r="F2" s="44" t="s">
        <v>33</v>
      </c>
      <c r="G2" s="45" t="s">
        <v>34</v>
      </c>
    </row>
    <row r="3" spans="1:9" ht="12.75" customHeight="1">
      <c r="A3" s="19" t="s">
        <v>56</v>
      </c>
      <c r="B3" s="22">
        <v>221520</v>
      </c>
      <c r="C3" s="74"/>
      <c r="D3" s="69">
        <f>IF(C3=0,"",C3*'Dades inicials'!$B$6)</f>
      </c>
      <c r="E3" s="23">
        <f aca="true" t="shared" si="0" ref="E3:E8">IF(C3=0,"",B3/D3)</f>
      </c>
      <c r="F3" s="70"/>
      <c r="G3" s="70"/>
      <c r="I3" s="24" t="s">
        <v>39</v>
      </c>
    </row>
    <row r="4" spans="1:9" ht="12.75" customHeight="1">
      <c r="A4" s="19" t="s">
        <v>57</v>
      </c>
      <c r="B4" s="22">
        <v>1605602</v>
      </c>
      <c r="C4" s="75"/>
      <c r="D4" s="69">
        <f>IF(C4=0,"",C4*'Dades inicials'!$B$6)</f>
      </c>
      <c r="E4" s="23">
        <f t="shared" si="0"/>
      </c>
      <c r="F4" s="70"/>
      <c r="G4" s="70"/>
      <c r="I4" s="24" t="s">
        <v>43</v>
      </c>
    </row>
    <row r="5" spans="1:9" ht="12.75" customHeight="1">
      <c r="A5" s="19" t="s">
        <v>58</v>
      </c>
      <c r="B5" s="22">
        <v>248150</v>
      </c>
      <c r="C5" s="75"/>
      <c r="D5" s="69">
        <f>IF(C5=0,"",C5*'Dades inicials'!$B$6)</f>
      </c>
      <c r="E5" s="23">
        <f t="shared" si="0"/>
      </c>
      <c r="F5" s="70"/>
      <c r="G5" s="70"/>
      <c r="I5" s="24" t="s">
        <v>38</v>
      </c>
    </row>
    <row r="6" spans="1:9" ht="12.75" customHeight="1">
      <c r="A6" s="19" t="s">
        <v>100</v>
      </c>
      <c r="B6" s="22">
        <v>32585</v>
      </c>
      <c r="C6" s="75"/>
      <c r="D6" s="69">
        <f>IF(C6=0,"",C6*'Dades inicials'!$B$6)</f>
      </c>
      <c r="E6" s="23">
        <f t="shared" si="0"/>
      </c>
      <c r="F6" s="70"/>
      <c r="G6" s="70"/>
      <c r="I6" s="24" t="s">
        <v>42</v>
      </c>
    </row>
    <row r="7" spans="1:9" ht="12.75" customHeight="1">
      <c r="A7" s="81" t="s">
        <v>59</v>
      </c>
      <c r="B7" s="22">
        <v>119056</v>
      </c>
      <c r="C7" s="75"/>
      <c r="D7" s="69">
        <f>IF(C7=0,"",C7*'Dades inicials'!$B$6)</f>
      </c>
      <c r="E7" s="23">
        <f t="shared" si="0"/>
      </c>
      <c r="F7" s="70"/>
      <c r="G7" s="70"/>
      <c r="I7" s="24" t="s">
        <v>44</v>
      </c>
    </row>
    <row r="8" spans="1:9" ht="21.75" customHeight="1">
      <c r="A8" s="26" t="s">
        <v>36</v>
      </c>
      <c r="B8" s="27">
        <f>SUM(B3:B7)</f>
        <v>2226913</v>
      </c>
      <c r="C8" s="72">
        <f>SUM(C3:C7)</f>
        <v>0</v>
      </c>
      <c r="D8" s="69">
        <f>SUM(D3:D7)</f>
        <v>0</v>
      </c>
      <c r="E8" s="25">
        <f t="shared" si="0"/>
      </c>
      <c r="F8" s="70"/>
      <c r="G8" s="70"/>
      <c r="I8" s="24" t="s">
        <v>40</v>
      </c>
    </row>
    <row r="9" ht="12.75" customHeight="1">
      <c r="I9" s="24" t="s">
        <v>41</v>
      </c>
    </row>
    <row r="32" ht="15.75" customHeight="1"/>
    <row r="33" spans="1:6" ht="18" customHeight="1">
      <c r="A33" s="30"/>
      <c r="B33" s="30"/>
      <c r="D33" s="31"/>
      <c r="F33" s="32"/>
    </row>
    <row r="34" spans="1:6" ht="12.75" customHeight="1">
      <c r="A34" s="30"/>
      <c r="B34" s="30"/>
      <c r="D34" s="31"/>
      <c r="F34" s="32"/>
    </row>
    <row r="35" spans="1:6" ht="12.75" customHeight="1">
      <c r="A35" s="30"/>
      <c r="B35" s="30"/>
      <c r="D35" s="31"/>
      <c r="F35" s="32"/>
    </row>
    <row r="36" spans="1:6" ht="12.75" customHeight="1">
      <c r="A36" s="30"/>
      <c r="B36" s="30"/>
      <c r="D36" s="31"/>
      <c r="F36" s="32"/>
    </row>
    <row r="37" spans="1:6" ht="12.75" customHeight="1">
      <c r="A37" s="30"/>
      <c r="B37" s="30"/>
      <c r="D37" s="31"/>
      <c r="F37" s="32"/>
    </row>
    <row r="38" spans="1:6" ht="12.75" customHeight="1">
      <c r="A38" s="30"/>
      <c r="B38" s="30"/>
      <c r="D38" s="31"/>
      <c r="F38" s="32"/>
    </row>
  </sheetData>
  <sheetProtection sheet="1" objects="1" scenarios="1"/>
  <mergeCells count="2">
    <mergeCell ref="A1:E1"/>
    <mergeCell ref="F1:G1"/>
  </mergeCells>
  <dataValidations count="2">
    <dataValidation type="list" allowBlank="1" showInputMessage="1" showErrorMessage="1" sqref="G3:G8 F4:F8">
      <formula1>$I$3:$I$9</formula1>
    </dataValidation>
    <dataValidation type="list" allowBlank="1" showInputMessage="1" showErrorMessage="1" sqref="F3">
      <formula1>$I$3:$I$9</formula1>
    </dataValidation>
  </dataValidations>
  <printOptions horizontalCentered="1"/>
  <pageMargins left="0.3937007874015748" right="0.1968503937007874" top="0.7874015748031497" bottom="1" header="0" footer="0"/>
  <pageSetup blackAndWhite="1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38"/>
  <sheetViews>
    <sheetView showGridLines="0" workbookViewId="0" topLeftCell="A1">
      <selection activeCell="B6" sqref="B6"/>
    </sheetView>
  </sheetViews>
  <sheetFormatPr defaultColWidth="12" defaultRowHeight="12.75" customHeight="1"/>
  <cols>
    <col min="1" max="1" width="27.83203125" style="20" customWidth="1"/>
    <col min="2" max="2" width="15.5" style="20" customWidth="1"/>
    <col min="3" max="3" width="11.83203125" style="28" customWidth="1"/>
    <col min="4" max="4" width="11.83203125" style="29" customWidth="1"/>
    <col min="5" max="5" width="11.83203125" style="28" customWidth="1"/>
    <col min="6" max="6" width="21.66015625" style="20" customWidth="1"/>
    <col min="7" max="7" width="21.83203125" style="20" customWidth="1"/>
    <col min="8" max="16384" width="12" style="20" customWidth="1"/>
  </cols>
  <sheetData>
    <row r="1" spans="1:7" ht="33.75" customHeight="1" thickBot="1">
      <c r="A1" s="135" t="s">
        <v>86</v>
      </c>
      <c r="B1" s="135"/>
      <c r="C1" s="135"/>
      <c r="D1" s="135"/>
      <c r="E1" s="135"/>
      <c r="F1" s="136" t="s">
        <v>32</v>
      </c>
      <c r="G1" s="137"/>
    </row>
    <row r="2" spans="1:7" ht="35.25" customHeight="1" thickBot="1">
      <c r="A2" s="40" t="s">
        <v>0</v>
      </c>
      <c r="B2" s="41" t="s">
        <v>120</v>
      </c>
      <c r="C2" s="21" t="s">
        <v>106</v>
      </c>
      <c r="D2" s="83" t="s">
        <v>107</v>
      </c>
      <c r="E2" s="42" t="s">
        <v>105</v>
      </c>
      <c r="F2" s="44" t="s">
        <v>33</v>
      </c>
      <c r="G2" s="45" t="s">
        <v>34</v>
      </c>
    </row>
    <row r="3" spans="1:9" ht="12.75" customHeight="1">
      <c r="A3" s="19" t="s">
        <v>60</v>
      </c>
      <c r="B3" s="22">
        <v>9013</v>
      </c>
      <c r="C3" s="74"/>
      <c r="D3" s="69">
        <f>IF(C3=0,"",C3*'Dades inicials'!$B$6)</f>
      </c>
      <c r="E3" s="23">
        <f aca="true" t="shared" si="0" ref="E3:E8">IF(C3=0,"",B3/D3)</f>
      </c>
      <c r="F3" s="70"/>
      <c r="G3" s="70"/>
      <c r="I3" s="24" t="s">
        <v>39</v>
      </c>
    </row>
    <row r="4" spans="1:9" ht="12.75" customHeight="1">
      <c r="A4" s="19" t="s">
        <v>61</v>
      </c>
      <c r="B4" s="22">
        <v>28833</v>
      </c>
      <c r="C4" s="75"/>
      <c r="D4" s="69">
        <f>IF(C4=0,"",C4*'Dades inicials'!$B$6)</f>
      </c>
      <c r="E4" s="23">
        <f t="shared" si="0"/>
      </c>
      <c r="F4" s="70"/>
      <c r="G4" s="70"/>
      <c r="I4" s="24" t="s">
        <v>43</v>
      </c>
    </row>
    <row r="5" spans="1:9" ht="12.75" customHeight="1">
      <c r="A5" s="19" t="s">
        <v>62</v>
      </c>
      <c r="B5" s="22">
        <v>9427</v>
      </c>
      <c r="C5" s="75"/>
      <c r="D5" s="69">
        <f>IF(C5=0,"",C5*'Dades inicials'!$B$6)</f>
      </c>
      <c r="E5" s="23">
        <f t="shared" si="0"/>
      </c>
      <c r="F5" s="70"/>
      <c r="G5" s="70"/>
      <c r="I5" s="24" t="s">
        <v>38</v>
      </c>
    </row>
    <row r="6" spans="1:9" ht="12.75" customHeight="1">
      <c r="A6" s="19" t="s">
        <v>63</v>
      </c>
      <c r="B6" s="22">
        <v>5867</v>
      </c>
      <c r="C6" s="75"/>
      <c r="D6" s="69">
        <f>IF(C6=0,"",C6*'Dades inicials'!$B$6)</f>
      </c>
      <c r="E6" s="23">
        <f t="shared" si="0"/>
      </c>
      <c r="F6" s="70"/>
      <c r="G6" s="70"/>
      <c r="I6" s="24" t="s">
        <v>42</v>
      </c>
    </row>
    <row r="7" spans="1:9" ht="12.75" customHeight="1" thickBot="1">
      <c r="A7" s="35" t="s">
        <v>64</v>
      </c>
      <c r="B7" s="36">
        <v>7305</v>
      </c>
      <c r="C7" s="77"/>
      <c r="D7" s="69">
        <f>IF(C7=0,"",C7*'Dades inicials'!$B$6)</f>
      </c>
      <c r="E7" s="23">
        <f t="shared" si="0"/>
      </c>
      <c r="F7" s="78"/>
      <c r="G7" s="78"/>
      <c r="I7" s="24" t="s">
        <v>44</v>
      </c>
    </row>
    <row r="8" spans="1:9" ht="20.25" customHeight="1" thickBot="1">
      <c r="A8" s="37" t="s">
        <v>36</v>
      </c>
      <c r="B8" s="38">
        <f>SUM(B3:B7)</f>
        <v>60445</v>
      </c>
      <c r="C8" s="73">
        <f>SUM(C3:C7)</f>
        <v>0</v>
      </c>
      <c r="D8" s="71">
        <f>SUM(D3:D7)</f>
        <v>0</v>
      </c>
      <c r="E8" s="39">
        <f t="shared" si="0"/>
      </c>
      <c r="F8" s="70"/>
      <c r="G8" s="70"/>
      <c r="I8" s="24" t="s">
        <v>40</v>
      </c>
    </row>
    <row r="9" ht="12.75" customHeight="1">
      <c r="I9" s="24" t="s">
        <v>41</v>
      </c>
    </row>
    <row r="32" ht="15.75" customHeight="1"/>
    <row r="33" spans="1:6" ht="18" customHeight="1">
      <c r="A33" s="30"/>
      <c r="B33" s="30"/>
      <c r="D33" s="31"/>
      <c r="F33" s="32"/>
    </row>
    <row r="34" spans="1:6" ht="12.75" customHeight="1">
      <c r="A34" s="30"/>
      <c r="B34" s="30"/>
      <c r="D34" s="31"/>
      <c r="F34" s="32"/>
    </row>
    <row r="35" spans="1:6" ht="12.75" customHeight="1">
      <c r="A35" s="30"/>
      <c r="B35" s="30"/>
      <c r="D35" s="31"/>
      <c r="F35" s="32"/>
    </row>
    <row r="36" spans="1:6" ht="12.75" customHeight="1">
      <c r="A36" s="30"/>
      <c r="B36" s="30"/>
      <c r="D36" s="31"/>
      <c r="F36" s="32"/>
    </row>
    <row r="37" spans="1:6" ht="12.75" customHeight="1">
      <c r="A37" s="30"/>
      <c r="B37" s="30"/>
      <c r="D37" s="31"/>
      <c r="F37" s="32"/>
    </row>
    <row r="38" spans="1:6" ht="12.75" customHeight="1">
      <c r="A38" s="30"/>
      <c r="B38" s="30"/>
      <c r="D38" s="31"/>
      <c r="F38" s="32"/>
    </row>
  </sheetData>
  <sheetProtection sheet="1" objects="1" scenarios="1"/>
  <mergeCells count="2">
    <mergeCell ref="A1:E1"/>
    <mergeCell ref="F1:G1"/>
  </mergeCells>
  <dataValidations count="1">
    <dataValidation type="list" allowBlank="1" showInputMessage="1" showErrorMessage="1" sqref="F3:G8">
      <formula1>$I$3:$I$9</formula1>
    </dataValidation>
  </dataValidations>
  <printOptions horizontalCentered="1"/>
  <pageMargins left="0.3937007874015748" right="0.1968503937007874" top="0.7874015748031497" bottom="1" header="0" footer="0"/>
  <pageSetup blackAndWhite="1"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9"/>
  <sheetViews>
    <sheetView showGridLines="0" tabSelected="1" workbookViewId="0" topLeftCell="A1">
      <selection activeCell="D4" sqref="D4"/>
    </sheetView>
  </sheetViews>
  <sheetFormatPr defaultColWidth="12" defaultRowHeight="12.75" customHeight="1"/>
  <cols>
    <col min="1" max="1" width="29.83203125" style="20" customWidth="1"/>
    <col min="2" max="2" width="14.16015625" style="20" customWidth="1"/>
    <col min="3" max="3" width="11.83203125" style="28" customWidth="1"/>
    <col min="4" max="4" width="11.83203125" style="29" customWidth="1"/>
    <col min="5" max="5" width="11.83203125" style="28" customWidth="1"/>
    <col min="6" max="6" width="21.33203125" style="20" customWidth="1"/>
    <col min="7" max="7" width="21.66015625" style="20" customWidth="1"/>
    <col min="8" max="16384" width="12" style="20" customWidth="1"/>
  </cols>
  <sheetData>
    <row r="1" spans="1:7" ht="33.75" customHeight="1" thickBot="1">
      <c r="A1" s="135" t="s">
        <v>87</v>
      </c>
      <c r="B1" s="135"/>
      <c r="C1" s="135"/>
      <c r="D1" s="135"/>
      <c r="E1" s="135"/>
      <c r="F1" s="136" t="s">
        <v>32</v>
      </c>
      <c r="G1" s="137"/>
    </row>
    <row r="2" spans="1:7" ht="35.25" customHeight="1" thickBot="1">
      <c r="A2" s="40" t="s">
        <v>0</v>
      </c>
      <c r="B2" s="41" t="s">
        <v>120</v>
      </c>
      <c r="C2" s="21" t="s">
        <v>106</v>
      </c>
      <c r="D2" s="83" t="s">
        <v>107</v>
      </c>
      <c r="E2" s="42" t="s">
        <v>105</v>
      </c>
      <c r="F2" s="44" t="s">
        <v>33</v>
      </c>
      <c r="G2" s="45" t="s">
        <v>34</v>
      </c>
    </row>
    <row r="3" spans="1:9" ht="12.75" customHeight="1">
      <c r="A3" s="19" t="s">
        <v>65</v>
      </c>
      <c r="B3" s="22">
        <v>14123</v>
      </c>
      <c r="C3" s="74"/>
      <c r="D3" s="69">
        <f>IF(C3=0,"",C3*'Dades inicials'!$B$6)</f>
      </c>
      <c r="E3" s="23">
        <f>IF(C3=0,"",B3/D3)</f>
      </c>
      <c r="F3" s="70"/>
      <c r="G3" s="70"/>
      <c r="I3" s="24" t="s">
        <v>39</v>
      </c>
    </row>
    <row r="4" spans="1:9" ht="12.75" customHeight="1">
      <c r="A4" s="19" t="s">
        <v>66</v>
      </c>
      <c r="B4" s="22">
        <v>28633</v>
      </c>
      <c r="C4" s="75"/>
      <c r="D4" s="69">
        <f>IF(C4=0,"",C4*'Dades inicials'!$B$6)</f>
      </c>
      <c r="E4" s="23">
        <f aca="true" t="shared" si="0" ref="E4:E18">IF(C4=0,"",B4/D4)</f>
      </c>
      <c r="F4" s="70"/>
      <c r="G4" s="70"/>
      <c r="I4" s="24" t="s">
        <v>43</v>
      </c>
    </row>
    <row r="5" spans="1:9" ht="12.75" customHeight="1">
      <c r="A5" s="19" t="s">
        <v>67</v>
      </c>
      <c r="B5" s="22">
        <v>11272</v>
      </c>
      <c r="C5" s="75"/>
      <c r="D5" s="69">
        <f>IF(C5=0,"",C5*'Dades inicials'!$B$6)</f>
      </c>
      <c r="E5" s="23">
        <f t="shared" si="0"/>
      </c>
      <c r="F5" s="70"/>
      <c r="G5" s="70"/>
      <c r="I5" s="24" t="s">
        <v>38</v>
      </c>
    </row>
    <row r="6" spans="1:9" ht="12.75" customHeight="1">
      <c r="A6" s="19" t="s">
        <v>68</v>
      </c>
      <c r="B6" s="22">
        <v>57959</v>
      </c>
      <c r="C6" s="75"/>
      <c r="D6" s="69">
        <f>IF(C6=0,"",C6*'Dades inicials'!$B$6)</f>
      </c>
      <c r="E6" s="23">
        <f t="shared" si="0"/>
      </c>
      <c r="F6" s="70"/>
      <c r="G6" s="70"/>
      <c r="I6" s="24" t="s">
        <v>42</v>
      </c>
    </row>
    <row r="7" spans="1:9" ht="12.75" customHeight="1">
      <c r="A7" s="19" t="s">
        <v>69</v>
      </c>
      <c r="B7" s="22">
        <v>32153</v>
      </c>
      <c r="C7" s="75"/>
      <c r="D7" s="69">
        <f>IF(C7=0,"",C7*'Dades inicials'!$B$6)</f>
      </c>
      <c r="E7" s="23">
        <f t="shared" si="0"/>
      </c>
      <c r="F7" s="70"/>
      <c r="G7" s="70"/>
      <c r="I7" s="24" t="s">
        <v>44</v>
      </c>
    </row>
    <row r="8" spans="1:9" ht="12.75" customHeight="1">
      <c r="A8" s="19" t="s">
        <v>70</v>
      </c>
      <c r="B8" s="22">
        <v>6764</v>
      </c>
      <c r="C8" s="75"/>
      <c r="D8" s="69">
        <f>IF(C8=0,"",C8*'Dades inicials'!$B$6)</f>
      </c>
      <c r="E8" s="23">
        <f t="shared" si="0"/>
      </c>
      <c r="F8" s="70"/>
      <c r="G8" s="70"/>
      <c r="I8" s="24" t="s">
        <v>40</v>
      </c>
    </row>
    <row r="9" spans="1:9" ht="12.75" customHeight="1">
      <c r="A9" s="19" t="s">
        <v>71</v>
      </c>
      <c r="B9" s="22">
        <v>35427</v>
      </c>
      <c r="C9" s="75"/>
      <c r="D9" s="69">
        <f>IF(C9=0,"",C9*'Dades inicials'!$B$6)</f>
      </c>
      <c r="E9" s="23">
        <f t="shared" si="0"/>
      </c>
      <c r="F9" s="70"/>
      <c r="G9" s="70"/>
      <c r="I9" s="24" t="s">
        <v>41</v>
      </c>
    </row>
    <row r="10" spans="1:7" ht="12.75" customHeight="1">
      <c r="A10" s="19" t="s">
        <v>72</v>
      </c>
      <c r="B10" s="22">
        <v>70006</v>
      </c>
      <c r="C10" s="75"/>
      <c r="D10" s="69">
        <f>IF(C10=0,"",C10*'Dades inicials'!$B$6)</f>
      </c>
      <c r="E10" s="23">
        <f t="shared" si="0"/>
      </c>
      <c r="F10" s="70"/>
      <c r="G10" s="70"/>
    </row>
    <row r="11" spans="1:7" ht="12.75" customHeight="1">
      <c r="A11" s="19" t="s">
        <v>73</v>
      </c>
      <c r="B11" s="22">
        <v>200545</v>
      </c>
      <c r="C11" s="75"/>
      <c r="D11" s="69">
        <f>IF(C11=0,"",C11*'Dades inicials'!$B$6)</f>
      </c>
      <c r="E11" s="23">
        <f t="shared" si="0"/>
      </c>
      <c r="F11" s="70"/>
      <c r="G11" s="70"/>
    </row>
    <row r="12" spans="1:7" ht="12.75" customHeight="1">
      <c r="A12" s="19" t="s">
        <v>74</v>
      </c>
      <c r="B12" s="22">
        <v>73774</v>
      </c>
      <c r="C12" s="75"/>
      <c r="D12" s="69">
        <f>IF(C12=0,"",C12*'Dades inicials'!$B$6)</f>
      </c>
      <c r="E12" s="23">
        <f t="shared" si="0"/>
      </c>
      <c r="F12" s="70"/>
      <c r="G12" s="70"/>
    </row>
    <row r="13" spans="1:7" ht="12.75" customHeight="1">
      <c r="A13" s="19" t="s">
        <v>75</v>
      </c>
      <c r="B13" s="22">
        <v>17138</v>
      </c>
      <c r="C13" s="75"/>
      <c r="D13" s="69">
        <f>IF(C13=0,"",C13*'Dades inicials'!$B$6)</f>
      </c>
      <c r="E13" s="23">
        <f t="shared" si="0"/>
      </c>
      <c r="F13" s="70"/>
      <c r="G13" s="70"/>
    </row>
    <row r="14" spans="1:7" ht="12.75" customHeight="1">
      <c r="A14" s="82" t="s">
        <v>76</v>
      </c>
      <c r="B14" s="22">
        <v>21644</v>
      </c>
      <c r="C14" s="75"/>
      <c r="D14" s="69">
        <f>IF(C14=0,"",C14*'Dades inicials'!$B$6)</f>
      </c>
      <c r="E14" s="23">
        <f t="shared" si="0"/>
      </c>
      <c r="F14" s="70"/>
      <c r="G14" s="70"/>
    </row>
    <row r="15" spans="1:7" ht="12.75" customHeight="1">
      <c r="A15" s="19" t="s">
        <v>77</v>
      </c>
      <c r="B15" s="22">
        <v>199817</v>
      </c>
      <c r="C15" s="75"/>
      <c r="D15" s="69">
        <f>IF(C15=0,"",C15*'Dades inicials'!$B$6)</f>
      </c>
      <c r="E15" s="23">
        <f t="shared" si="0"/>
      </c>
      <c r="F15" s="70"/>
      <c r="G15" s="70"/>
    </row>
    <row r="16" spans="1:7" ht="12.75" customHeight="1">
      <c r="A16" s="19" t="s">
        <v>78</v>
      </c>
      <c r="B16" s="22">
        <v>1529</v>
      </c>
      <c r="C16" s="75"/>
      <c r="D16" s="69">
        <f>IF(C16=0,"",C16*'Dades inicials'!$B$6)</f>
      </c>
      <c r="E16" s="23">
        <f t="shared" si="0"/>
      </c>
      <c r="F16" s="70"/>
      <c r="G16" s="70"/>
    </row>
    <row r="17" spans="1:7" ht="12.75" customHeight="1">
      <c r="A17" s="19" t="s">
        <v>79</v>
      </c>
      <c r="B17" s="22">
        <v>5094</v>
      </c>
      <c r="C17" s="75"/>
      <c r="D17" s="69">
        <f>IF(C17=0,"",C17*'Dades inicials'!$B$6)</f>
      </c>
      <c r="E17" s="23">
        <f t="shared" si="0"/>
      </c>
      <c r="F17" s="70"/>
      <c r="G17" s="70"/>
    </row>
    <row r="18" spans="1:7" ht="12.75" customHeight="1">
      <c r="A18" s="19" t="s">
        <v>80</v>
      </c>
      <c r="B18" s="22">
        <v>7036</v>
      </c>
      <c r="C18" s="75"/>
      <c r="D18" s="69">
        <f>IF(C18=0,"",C18*'Dades inicials'!$B$6)</f>
      </c>
      <c r="E18" s="23">
        <f t="shared" si="0"/>
      </c>
      <c r="F18" s="70"/>
      <c r="G18" s="70"/>
    </row>
    <row r="19" spans="1:7" ht="19.5" customHeight="1">
      <c r="A19" s="26" t="s">
        <v>36</v>
      </c>
      <c r="B19" s="27">
        <f>SUM(B3:B18)</f>
        <v>782914</v>
      </c>
      <c r="C19" s="72">
        <f>SUM(C3:C18)</f>
        <v>0</v>
      </c>
      <c r="D19" s="69">
        <f>SUM(D3:D18)</f>
        <v>0</v>
      </c>
      <c r="E19" s="25">
        <f>IF(C8=0,"",B19/D19)</f>
      </c>
      <c r="F19" s="70"/>
      <c r="G19" s="70"/>
    </row>
    <row r="32" ht="15.75" customHeight="1"/>
    <row r="33" ht="18" customHeight="1"/>
    <row r="44" spans="1:6" ht="12.75" customHeight="1">
      <c r="A44" s="30"/>
      <c r="B44" s="30"/>
      <c r="D44" s="31"/>
      <c r="F44" s="32"/>
    </row>
    <row r="45" spans="1:6" ht="12.75" customHeight="1">
      <c r="A45" s="30"/>
      <c r="B45" s="30"/>
      <c r="D45" s="31"/>
      <c r="F45" s="32"/>
    </row>
    <row r="46" spans="1:6" ht="12.75" customHeight="1">
      <c r="A46" s="30"/>
      <c r="B46" s="30"/>
      <c r="D46" s="31"/>
      <c r="F46" s="32"/>
    </row>
    <row r="47" spans="1:6" ht="12.75" customHeight="1">
      <c r="A47" s="30"/>
      <c r="B47" s="30"/>
      <c r="D47" s="31"/>
      <c r="F47" s="32"/>
    </row>
    <row r="48" spans="1:6" ht="12.75" customHeight="1">
      <c r="A48" s="30"/>
      <c r="B48" s="30"/>
      <c r="D48" s="31"/>
      <c r="F48" s="32"/>
    </row>
    <row r="49" spans="1:6" ht="12.75" customHeight="1">
      <c r="A49" s="30"/>
      <c r="B49" s="30"/>
      <c r="D49" s="31"/>
      <c r="F49" s="32"/>
    </row>
  </sheetData>
  <sheetProtection sheet="1" objects="1" scenarios="1"/>
  <mergeCells count="2">
    <mergeCell ref="A1:E1"/>
    <mergeCell ref="F1:G1"/>
  </mergeCells>
  <dataValidations count="1">
    <dataValidation type="list" allowBlank="1" showInputMessage="1" showErrorMessage="1" sqref="F3:G19">
      <formula1>$I$3:$I$9</formula1>
    </dataValidation>
  </dataValidations>
  <printOptions horizontalCentered="1"/>
  <pageMargins left="0.3937007874015748" right="0.1968503937007874" top="0.7874015748031497" bottom="1" header="0" footer="0"/>
  <pageSetup blackAndWhite="1"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I38"/>
  <sheetViews>
    <sheetView showGridLines="0" workbookViewId="0" topLeftCell="A1">
      <selection activeCell="A5" sqref="A5"/>
    </sheetView>
  </sheetViews>
  <sheetFormatPr defaultColWidth="12" defaultRowHeight="12.75" customHeight="1"/>
  <cols>
    <col min="1" max="1" width="27.83203125" style="5" customWidth="1"/>
    <col min="2" max="2" width="15.5" style="5" customWidth="1"/>
    <col min="3" max="3" width="13.33203125" style="1" customWidth="1"/>
    <col min="4" max="4" width="14.16015625" style="8" customWidth="1"/>
    <col min="5" max="5" width="12.83203125" style="1" customWidth="1"/>
    <col min="6" max="6" width="20.33203125" style="5" customWidth="1"/>
    <col min="7" max="7" width="20" style="5" customWidth="1"/>
    <col min="8" max="16384" width="12" style="5" customWidth="1"/>
  </cols>
  <sheetData>
    <row r="1" spans="1:7" ht="33.75" customHeight="1" thickBot="1">
      <c r="A1" s="138" t="s">
        <v>101</v>
      </c>
      <c r="B1" s="139"/>
      <c r="C1" s="139"/>
      <c r="D1" s="139"/>
      <c r="E1" s="140"/>
      <c r="F1" s="141" t="s">
        <v>32</v>
      </c>
      <c r="G1" s="142"/>
    </row>
    <row r="2" spans="1:7" ht="39.75" customHeight="1" thickBot="1">
      <c r="A2" s="40" t="s">
        <v>0</v>
      </c>
      <c r="B2" s="41" t="s">
        <v>120</v>
      </c>
      <c r="C2" s="21" t="s">
        <v>54</v>
      </c>
      <c r="D2" s="83" t="s">
        <v>108</v>
      </c>
      <c r="E2" s="42" t="s">
        <v>88</v>
      </c>
      <c r="F2" s="44" t="s">
        <v>33</v>
      </c>
      <c r="G2" s="45" t="s">
        <v>34</v>
      </c>
    </row>
    <row r="3" spans="1:9" ht="12.75" customHeight="1">
      <c r="A3" s="19" t="s">
        <v>81</v>
      </c>
      <c r="B3" s="22">
        <v>13674</v>
      </c>
      <c r="C3" s="74"/>
      <c r="D3" s="69">
        <f>IF(C3=0,"",C3*'Dades inicials'!$B$6)</f>
      </c>
      <c r="E3" s="15">
        <f aca="true" t="shared" si="0" ref="E3:E8">IF(C3=0,"",B3/D3)</f>
      </c>
      <c r="F3" s="79"/>
      <c r="G3" s="79"/>
      <c r="I3" s="14" t="s">
        <v>39</v>
      </c>
    </row>
    <row r="4" spans="1:9" ht="12.75" customHeight="1">
      <c r="A4" s="19" t="s">
        <v>82</v>
      </c>
      <c r="B4" s="22">
        <v>4938</v>
      </c>
      <c r="C4" s="75"/>
      <c r="D4" s="69">
        <f>IF(C4=0,"",C4*'Dades inicials'!$B$6)</f>
      </c>
      <c r="E4" s="15">
        <f t="shared" si="0"/>
      </c>
      <c r="F4" s="79"/>
      <c r="G4" s="79"/>
      <c r="I4" s="14" t="s">
        <v>43</v>
      </c>
    </row>
    <row r="5" spans="1:9" ht="12.75" customHeight="1">
      <c r="A5" s="19" t="s">
        <v>83</v>
      </c>
      <c r="B5" s="22">
        <v>51713</v>
      </c>
      <c r="C5" s="75"/>
      <c r="D5" s="69">
        <f>IF(C5=0,"",C5*'Dades inicials'!$B$6)</f>
      </c>
      <c r="E5" s="15">
        <f t="shared" si="0"/>
      </c>
      <c r="F5" s="79"/>
      <c r="G5" s="79"/>
      <c r="I5" s="14" t="s">
        <v>38</v>
      </c>
    </row>
    <row r="6" spans="1:9" ht="12.75" customHeight="1">
      <c r="A6" s="153" t="s">
        <v>84</v>
      </c>
      <c r="B6" s="22">
        <v>7409</v>
      </c>
      <c r="C6" s="75"/>
      <c r="D6" s="69">
        <f>IF(C6=0,"",C6*'Dades inicials'!$B$6)</f>
      </c>
      <c r="E6" s="15">
        <f t="shared" si="0"/>
      </c>
      <c r="F6" s="79"/>
      <c r="G6" s="79"/>
      <c r="I6" s="14" t="s">
        <v>42</v>
      </c>
    </row>
    <row r="7" spans="1:9" ht="12.75" customHeight="1">
      <c r="A7" s="19" t="s">
        <v>85</v>
      </c>
      <c r="B7" s="22">
        <v>788</v>
      </c>
      <c r="C7" s="75"/>
      <c r="D7" s="69">
        <f>IF(C7=0,"",C7*'Dades inicials'!$B$6)</f>
      </c>
      <c r="E7" s="15">
        <f t="shared" si="0"/>
      </c>
      <c r="F7" s="79"/>
      <c r="G7" s="79"/>
      <c r="I7" s="14" t="s">
        <v>44</v>
      </c>
    </row>
    <row r="8" spans="1:9" ht="22.5" customHeight="1">
      <c r="A8" s="9" t="s">
        <v>36</v>
      </c>
      <c r="B8" s="27">
        <f>SUM(B3:B7)</f>
        <v>78522</v>
      </c>
      <c r="C8" s="72">
        <f>SUM(C3:C7)</f>
        <v>0</v>
      </c>
      <c r="D8" s="69">
        <f>SUM(D3:D7)</f>
        <v>0</v>
      </c>
      <c r="E8" s="16">
        <f t="shared" si="0"/>
      </c>
      <c r="F8" s="79"/>
      <c r="G8" s="79"/>
      <c r="I8" s="14" t="s">
        <v>40</v>
      </c>
    </row>
    <row r="9" ht="12.75" customHeight="1">
      <c r="I9" s="14" t="s">
        <v>41</v>
      </c>
    </row>
    <row r="32" ht="15.75" customHeight="1"/>
    <row r="33" spans="1:6" ht="18" customHeight="1">
      <c r="A33" s="2"/>
      <c r="B33" s="2"/>
      <c r="D33" s="3"/>
      <c r="F33" s="4"/>
    </row>
    <row r="34" spans="1:6" ht="12.75" customHeight="1">
      <c r="A34" s="2"/>
      <c r="B34" s="2"/>
      <c r="D34" s="3"/>
      <c r="F34" s="4"/>
    </row>
    <row r="35" spans="1:6" ht="12.75" customHeight="1">
      <c r="A35" s="2"/>
      <c r="B35" s="2"/>
      <c r="D35" s="3"/>
      <c r="F35" s="4"/>
    </row>
    <row r="36" spans="1:6" ht="12.75" customHeight="1">
      <c r="A36" s="2"/>
      <c r="B36" s="2"/>
      <c r="D36" s="3"/>
      <c r="F36" s="4"/>
    </row>
    <row r="37" spans="1:6" ht="12.75" customHeight="1">
      <c r="A37" s="2"/>
      <c r="B37" s="2"/>
      <c r="D37" s="3"/>
      <c r="F37" s="4"/>
    </row>
    <row r="38" spans="1:6" ht="12.75" customHeight="1">
      <c r="A38" s="2"/>
      <c r="B38" s="2"/>
      <c r="D38" s="3"/>
      <c r="F38" s="4"/>
    </row>
  </sheetData>
  <sheetProtection sheet="1" objects="1" scenarios="1"/>
  <mergeCells count="2">
    <mergeCell ref="A1:E1"/>
    <mergeCell ref="F1:G1"/>
  </mergeCells>
  <dataValidations count="2">
    <dataValidation type="list" allowBlank="1" showInputMessage="1" showErrorMessage="1" sqref="G3:G8 F4:F8">
      <formula1>$I$3:$I$9</formula1>
    </dataValidation>
    <dataValidation type="list" allowBlank="1" showInputMessage="1" showErrorMessage="1" error="Selecciona un dels tipus de sòl possible del desplegable" sqref="F3">
      <formula1>$I$3:$I$9</formula1>
    </dataValidation>
  </dataValidations>
  <printOptions horizontalCentered="1"/>
  <pageMargins left="0.3937007874015748" right="0.75" top="0.7874015748031497" bottom="1" header="0" footer="0"/>
  <pageSetup blackAndWhite="1"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38"/>
  <sheetViews>
    <sheetView showGridLines="0" workbookViewId="0" topLeftCell="A1">
      <selection activeCell="A5" sqref="A5"/>
    </sheetView>
  </sheetViews>
  <sheetFormatPr defaultColWidth="12" defaultRowHeight="12.75" customHeight="1"/>
  <cols>
    <col min="1" max="1" width="27.83203125" style="5" customWidth="1"/>
    <col min="2" max="2" width="15.5" style="5" customWidth="1"/>
    <col min="3" max="3" width="13.33203125" style="1" customWidth="1"/>
    <col min="4" max="4" width="14.16015625" style="8" customWidth="1"/>
    <col min="5" max="5" width="21.66015625" style="1" customWidth="1"/>
    <col min="6" max="6" width="20.33203125" style="5" customWidth="1"/>
    <col min="7" max="7" width="20" style="5" customWidth="1"/>
    <col min="8" max="16384" width="12" style="5" customWidth="1"/>
  </cols>
  <sheetData>
    <row r="1" spans="1:6" ht="33.75" customHeight="1">
      <c r="A1" s="143" t="s">
        <v>99</v>
      </c>
      <c r="B1" s="139"/>
      <c r="C1" s="139"/>
      <c r="D1" s="140"/>
      <c r="E1" s="141" t="s">
        <v>32</v>
      </c>
      <c r="F1" s="142"/>
    </row>
    <row r="2" spans="1:6" ht="39.75" customHeight="1" thickBot="1">
      <c r="A2" s="11" t="s">
        <v>98</v>
      </c>
      <c r="B2" s="12" t="s">
        <v>95</v>
      </c>
      <c r="C2" s="13" t="s">
        <v>31</v>
      </c>
      <c r="D2" s="13" t="s">
        <v>35</v>
      </c>
      <c r="E2" s="17" t="s">
        <v>33</v>
      </c>
      <c r="F2" s="18" t="s">
        <v>34</v>
      </c>
    </row>
    <row r="3" spans="1:8" ht="12.75" customHeight="1">
      <c r="A3" s="6" t="s">
        <v>96</v>
      </c>
      <c r="B3" s="7">
        <f>'Baix Llobr.'!B33</f>
        <v>767967</v>
      </c>
      <c r="C3" s="76">
        <f>IF('Baix Llobr.'!D33=0,"",'Baix Llobr.'!D33)</f>
      </c>
      <c r="D3" s="15">
        <f>IF('Baix Llobr.'!D33=0,"",B3/C3)</f>
      </c>
      <c r="E3" s="79"/>
      <c r="F3" s="79"/>
      <c r="H3" s="14" t="s">
        <v>39</v>
      </c>
    </row>
    <row r="4" spans="1:8" ht="12.75" customHeight="1">
      <c r="A4" s="6" t="s">
        <v>97</v>
      </c>
      <c r="B4" s="7">
        <f>Barcelonès!B8</f>
        <v>2226913</v>
      </c>
      <c r="C4" s="76">
        <f>IF(Barcelonès!D8=0,"",Barcelonès!D8)</f>
      </c>
      <c r="D4" s="16">
        <f>IF(Barcelonès!D8=0,"",B4/C4)</f>
      </c>
      <c r="E4" s="79"/>
      <c r="F4" s="79"/>
      <c r="H4" s="14" t="s">
        <v>43</v>
      </c>
    </row>
    <row r="5" spans="1:8" ht="12.75" customHeight="1">
      <c r="A5" s="6" t="s">
        <v>102</v>
      </c>
      <c r="B5" s="7">
        <f>Maresme!B8</f>
        <v>60445</v>
      </c>
      <c r="C5" s="76">
        <f>IF(Maresme!D8=0,"",Maresme!D8)</f>
      </c>
      <c r="D5" s="16">
        <f>IF(Maresme!D8=0,"",B5/C5)</f>
      </c>
      <c r="E5" s="79"/>
      <c r="F5" s="79"/>
      <c r="H5" s="14" t="s">
        <v>38</v>
      </c>
    </row>
    <row r="6" spans="1:8" ht="12.75" customHeight="1">
      <c r="A6" s="6" t="s">
        <v>103</v>
      </c>
      <c r="B6" s="7">
        <f>'Vallès Occ.'!B19</f>
        <v>782914</v>
      </c>
      <c r="C6" s="76">
        <f>IF('Vallès Occ.'!D19=0,"",'Vallès Occ.'!D19)</f>
      </c>
      <c r="D6" s="16">
        <f>IF('Vallès Occ.'!D19=0,"",B6/C6)</f>
      </c>
      <c r="E6" s="79"/>
      <c r="F6" s="79"/>
      <c r="H6" s="14" t="s">
        <v>42</v>
      </c>
    </row>
    <row r="7" spans="1:8" ht="12.75" customHeight="1">
      <c r="A7" s="6" t="s">
        <v>104</v>
      </c>
      <c r="B7" s="7">
        <f>'Vallès Or.'!B8</f>
        <v>78522</v>
      </c>
      <c r="C7" s="76">
        <f>IF('Vallès Or.'!D8=0,"",'Vallès Or.'!D8)</f>
      </c>
      <c r="D7" s="16">
        <f>IF('Vallès Or.'!D8=0,"",B7/C7)</f>
      </c>
      <c r="E7" s="79"/>
      <c r="F7" s="79"/>
      <c r="H7" s="14" t="s">
        <v>44</v>
      </c>
    </row>
    <row r="8" spans="1:8" ht="22.5" customHeight="1">
      <c r="A8" s="9" t="s">
        <v>36</v>
      </c>
      <c r="B8" s="10">
        <f>SUM(B3:B7)</f>
        <v>3916761</v>
      </c>
      <c r="C8" s="76">
        <f>SUM(C3:C7)</f>
        <v>0</v>
      </c>
      <c r="D8" s="16">
        <f>IF(C8=0,"",B8/C8)</f>
      </c>
      <c r="E8" s="79"/>
      <c r="F8" s="79"/>
      <c r="H8" s="14" t="s">
        <v>40</v>
      </c>
    </row>
    <row r="9" spans="8:9" ht="12.75" customHeight="1">
      <c r="H9" s="80" t="s">
        <v>41</v>
      </c>
      <c r="I9" s="14" t="s">
        <v>41</v>
      </c>
    </row>
    <row r="32" ht="15.75" customHeight="1"/>
    <row r="33" spans="1:6" ht="18" customHeight="1">
      <c r="A33" s="2"/>
      <c r="B33" s="2"/>
      <c r="D33" s="3"/>
      <c r="F33" s="4"/>
    </row>
    <row r="34" spans="1:6" ht="12.75" customHeight="1">
      <c r="A34" s="2"/>
      <c r="B34" s="2"/>
      <c r="D34" s="3"/>
      <c r="F34" s="4"/>
    </row>
    <row r="35" spans="1:6" ht="12.75" customHeight="1">
      <c r="A35" s="2"/>
      <c r="B35" s="2"/>
      <c r="D35" s="3"/>
      <c r="F35" s="4"/>
    </row>
    <row r="36" spans="1:6" ht="12.75" customHeight="1">
      <c r="A36" s="2"/>
      <c r="B36" s="2"/>
      <c r="D36" s="3"/>
      <c r="F36" s="4"/>
    </row>
    <row r="37" spans="1:6" ht="12.75" customHeight="1">
      <c r="A37" s="2"/>
      <c r="B37" s="2"/>
      <c r="D37" s="3"/>
      <c r="F37" s="4"/>
    </row>
    <row r="38" spans="1:6" ht="12.75" customHeight="1">
      <c r="A38" s="2"/>
      <c r="B38" s="2"/>
      <c r="D38" s="3"/>
      <c r="F38" s="4"/>
    </row>
  </sheetData>
  <sheetProtection sheet="1" objects="1" scenarios="1"/>
  <mergeCells count="2">
    <mergeCell ref="E1:F1"/>
    <mergeCell ref="A1:D1"/>
  </mergeCells>
  <dataValidations count="1">
    <dataValidation type="list" allowBlank="1" showInputMessage="1" showErrorMessage="1" sqref="E3:F8">
      <formula1>$H$3:$H$9</formula1>
    </dataValidation>
  </dataValidations>
  <printOptions horizontalCentered="1"/>
  <pageMargins left="0.3937007874015748" right="0.1968503937007874" top="0.7874015748031497" bottom="1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6"/>
  <sheetViews>
    <sheetView showGridLines="0" workbookViewId="0" topLeftCell="A1">
      <selection activeCell="C57" sqref="C57"/>
    </sheetView>
  </sheetViews>
  <sheetFormatPr defaultColWidth="12" defaultRowHeight="11.25"/>
  <cols>
    <col min="1" max="1" width="26.83203125" style="20" customWidth="1"/>
    <col min="2" max="2" width="19.16015625" style="20" customWidth="1"/>
    <col min="3" max="3" width="13.16015625" style="20" customWidth="1"/>
    <col min="4" max="4" width="11" style="29" customWidth="1"/>
    <col min="5" max="5" width="10.66015625" style="28" customWidth="1"/>
    <col min="6" max="7" width="21.66015625" style="20" customWidth="1"/>
    <col min="8" max="16384" width="12" style="20" customWidth="1"/>
  </cols>
  <sheetData>
    <row r="1" spans="1:7" ht="4.5" customHeight="1">
      <c r="A1" s="144"/>
      <c r="B1" s="145"/>
      <c r="C1" s="146"/>
      <c r="D1" s="146"/>
      <c r="E1" s="147"/>
      <c r="F1" s="148"/>
      <c r="G1" s="149"/>
    </row>
    <row r="2" spans="1:7" ht="34.5" customHeight="1">
      <c r="A2" s="85" t="s">
        <v>0</v>
      </c>
      <c r="B2" s="85" t="s">
        <v>110</v>
      </c>
      <c r="C2" s="86" t="s">
        <v>121</v>
      </c>
      <c r="D2" s="87" t="s">
        <v>115</v>
      </c>
      <c r="E2" s="87" t="s">
        <v>114</v>
      </c>
      <c r="F2" s="88" t="s">
        <v>116</v>
      </c>
      <c r="G2" s="89" t="s">
        <v>117</v>
      </c>
    </row>
    <row r="3" spans="1:9" ht="12.75" customHeight="1">
      <c r="A3" s="90" t="s">
        <v>1</v>
      </c>
      <c r="B3" s="90" t="s">
        <v>96</v>
      </c>
      <c r="C3" s="91">
        <v>10244</v>
      </c>
      <c r="D3" s="92">
        <f>'Baix Llobr.'!D3</f>
      </c>
      <c r="E3" s="93">
        <f>IF('Baix Llobr.'!C3=0,"",C3/D3)</f>
      </c>
      <c r="F3" s="94">
        <f>'Baix Llobr.'!F3</f>
        <v>0</v>
      </c>
      <c r="G3" s="94">
        <f>'Baix Llobr.'!G3</f>
        <v>0</v>
      </c>
      <c r="I3" s="24" t="s">
        <v>39</v>
      </c>
    </row>
    <row r="4" spans="1:7" ht="12.75" customHeight="1">
      <c r="A4" s="90" t="s">
        <v>60</v>
      </c>
      <c r="B4" s="90" t="s">
        <v>111</v>
      </c>
      <c r="C4" s="91">
        <v>9013</v>
      </c>
      <c r="D4" s="95">
        <f>Maresme!D3</f>
      </c>
      <c r="E4" s="93">
        <f>IF(Maresme!C3=0,"",C4/D4)</f>
      </c>
      <c r="F4" s="94">
        <f>Maresme!F3</f>
        <v>0</v>
      </c>
      <c r="G4" s="94">
        <f>Maresme!G3</f>
        <v>0</v>
      </c>
    </row>
    <row r="5" spans="1:7" ht="12.75" customHeight="1">
      <c r="A5" s="90" t="s">
        <v>56</v>
      </c>
      <c r="B5" s="90" t="s">
        <v>97</v>
      </c>
      <c r="C5" s="91">
        <v>221520</v>
      </c>
      <c r="D5" s="95">
        <f>Barcelonès!D3</f>
      </c>
      <c r="E5" s="93">
        <f>IF(Barcelonès!C3=0,"",C5/D5)</f>
      </c>
      <c r="F5" s="94">
        <f>Barcelonès!F3</f>
        <v>0</v>
      </c>
      <c r="G5" s="94">
        <f>Barcelonès!G3</f>
        <v>0</v>
      </c>
    </row>
    <row r="6" spans="1:7" ht="12.75" customHeight="1">
      <c r="A6" s="90" t="s">
        <v>65</v>
      </c>
      <c r="B6" s="90" t="s">
        <v>112</v>
      </c>
      <c r="C6" s="91">
        <v>14123</v>
      </c>
      <c r="D6" s="95">
        <f>'Vallès Occ.'!D3</f>
      </c>
      <c r="E6" s="93">
        <f>IF('Vallès Occ.'!C3=0,"",C6/D6)</f>
      </c>
      <c r="F6" s="94">
        <f>'Vallès Occ.'!F3</f>
        <v>0</v>
      </c>
      <c r="G6" s="94">
        <f>'Vallès Occ.'!G3</f>
        <v>0</v>
      </c>
    </row>
    <row r="7" spans="1:7" ht="12.75" customHeight="1">
      <c r="A7" s="90" t="s">
        <v>66</v>
      </c>
      <c r="B7" s="90" t="s">
        <v>112</v>
      </c>
      <c r="C7" s="91">
        <v>28633</v>
      </c>
      <c r="D7" s="95">
        <f>'Vallès Occ.'!D4</f>
      </c>
      <c r="E7" s="93">
        <f>IF('Vallès Occ.'!C4=0,"",C7/D7)</f>
      </c>
      <c r="F7" s="94">
        <f>'Vallès Occ.'!F4</f>
        <v>0</v>
      </c>
      <c r="G7" s="94">
        <f>'Vallès Occ.'!G4</f>
        <v>0</v>
      </c>
    </row>
    <row r="8" spans="1:7" ht="12.75" customHeight="1">
      <c r="A8" s="90" t="s">
        <v>57</v>
      </c>
      <c r="B8" s="90" t="s">
        <v>97</v>
      </c>
      <c r="C8" s="91">
        <v>1605602</v>
      </c>
      <c r="D8" s="95">
        <f>Barcelonès!D4</f>
      </c>
      <c r="E8" s="93">
        <f>IF(Barcelonès!C4=0,"",C8/D8)</f>
      </c>
      <c r="F8" s="94">
        <f>Barcelonès!F4</f>
        <v>0</v>
      </c>
      <c r="G8" s="94">
        <f>Barcelonès!G4</f>
        <v>0</v>
      </c>
    </row>
    <row r="9" spans="1:9" ht="12.75" customHeight="1">
      <c r="A9" s="90" t="s">
        <v>2</v>
      </c>
      <c r="B9" s="90" t="s">
        <v>96</v>
      </c>
      <c r="C9" s="91">
        <v>5699</v>
      </c>
      <c r="D9" s="92">
        <f>'Baix Llobr.'!D4</f>
      </c>
      <c r="E9" s="93">
        <f>IF('Baix Llobr.'!C4=0,"",C9/D9)</f>
      </c>
      <c r="F9" s="94">
        <f>'Baix Llobr.'!F4</f>
        <v>0</v>
      </c>
      <c r="G9" s="94">
        <f>'Baix Llobr.'!G4</f>
        <v>0</v>
      </c>
      <c r="I9" s="24" t="s">
        <v>43</v>
      </c>
    </row>
    <row r="10" spans="1:7" ht="12.75" customHeight="1">
      <c r="A10" s="90" t="s">
        <v>67</v>
      </c>
      <c r="B10" s="90" t="s">
        <v>112</v>
      </c>
      <c r="C10" s="91">
        <v>11272</v>
      </c>
      <c r="D10" s="95">
        <f>'Vallès Occ.'!D5</f>
      </c>
      <c r="E10" s="93">
        <f>IF('Vallès Occ.'!C5=0,"",C10/D10)</f>
      </c>
      <c r="F10" s="94">
        <f>'Vallès Occ.'!F5</f>
        <v>0</v>
      </c>
      <c r="G10" s="94">
        <f>'Vallès Occ.'!G5</f>
        <v>0</v>
      </c>
    </row>
    <row r="11" spans="1:9" ht="12.75" customHeight="1">
      <c r="A11" s="90" t="s">
        <v>3</v>
      </c>
      <c r="B11" s="90" t="s">
        <v>96</v>
      </c>
      <c r="C11" s="91">
        <v>58663</v>
      </c>
      <c r="D11" s="92">
        <f>'Baix Llobr.'!D5</f>
      </c>
      <c r="E11" s="93">
        <f>IF('Baix Llobr.'!C5=0,"",C11/D11)</f>
      </c>
      <c r="F11" s="94">
        <f>'Baix Llobr.'!F5</f>
        <v>0</v>
      </c>
      <c r="G11" s="94">
        <f>'Baix Llobr.'!G5</f>
        <v>0</v>
      </c>
      <c r="I11" s="24" t="s">
        <v>38</v>
      </c>
    </row>
    <row r="12" spans="1:9" ht="12.75" customHeight="1">
      <c r="A12" s="90" t="s">
        <v>4</v>
      </c>
      <c r="B12" s="90" t="s">
        <v>96</v>
      </c>
      <c r="C12" s="91">
        <v>1505</v>
      </c>
      <c r="D12" s="92">
        <f>'Baix Llobr.'!D6</f>
      </c>
      <c r="E12" s="93">
        <f>IF('Baix Llobr.'!C6=0,"",C12/D12)</f>
      </c>
      <c r="F12" s="94">
        <f>'Baix Llobr.'!F6</f>
        <v>0</v>
      </c>
      <c r="G12" s="94">
        <f>'Baix Llobr.'!G6</f>
        <v>0</v>
      </c>
      <c r="I12" s="24" t="s">
        <v>42</v>
      </c>
    </row>
    <row r="13" spans="1:7" ht="12.75" customHeight="1">
      <c r="A13" s="90" t="s">
        <v>68</v>
      </c>
      <c r="B13" s="90" t="s">
        <v>112</v>
      </c>
      <c r="C13" s="91">
        <v>57959</v>
      </c>
      <c r="D13" s="95">
        <f>'Vallès Occ.'!D6</f>
      </c>
      <c r="E13" s="93">
        <f>IF('Vallès Occ.'!C6=0,"",C13/D13)</f>
      </c>
      <c r="F13" s="94">
        <f>'Vallès Occ.'!F6</f>
        <v>0</v>
      </c>
      <c r="G13" s="94">
        <f>'Vallès Occ.'!G6</f>
        <v>0</v>
      </c>
    </row>
    <row r="14" spans="1:9" ht="12.75" customHeight="1">
      <c r="A14" s="90" t="s">
        <v>5</v>
      </c>
      <c r="B14" s="90" t="s">
        <v>96</v>
      </c>
      <c r="C14" s="91">
        <v>7674</v>
      </c>
      <c r="D14" s="92">
        <f>'Baix Llobr.'!D7</f>
      </c>
      <c r="E14" s="93">
        <f>IF('Baix Llobr.'!C7=0,"",C14/D14)</f>
      </c>
      <c r="F14" s="94">
        <f>'Baix Llobr.'!F7</f>
        <v>0</v>
      </c>
      <c r="G14" s="94">
        <f>'Baix Llobr.'!G7</f>
        <v>0</v>
      </c>
      <c r="I14" s="24" t="s">
        <v>44</v>
      </c>
    </row>
    <row r="15" spans="1:9" ht="12.75" customHeight="1">
      <c r="A15" s="90" t="s">
        <v>6</v>
      </c>
      <c r="B15" s="90" t="s">
        <v>96</v>
      </c>
      <c r="C15" s="91">
        <v>3576</v>
      </c>
      <c r="D15" s="92">
        <f>'Baix Llobr.'!D8</f>
      </c>
      <c r="E15" s="93">
        <f>IF('Baix Llobr.'!C8=0,"",C15/D15)</f>
      </c>
      <c r="F15" s="94">
        <f>'Baix Llobr.'!F8</f>
        <v>0</v>
      </c>
      <c r="G15" s="94">
        <f>'Baix Llobr.'!G8</f>
        <v>0</v>
      </c>
      <c r="I15" s="24" t="s">
        <v>40</v>
      </c>
    </row>
    <row r="16" spans="1:9" ht="12.75" customHeight="1">
      <c r="A16" s="90" t="s">
        <v>7</v>
      </c>
      <c r="B16" s="90" t="s">
        <v>96</v>
      </c>
      <c r="C16" s="91">
        <v>12805</v>
      </c>
      <c r="D16" s="92">
        <f>'Baix Llobr.'!D9</f>
      </c>
      <c r="E16" s="93">
        <f>IF('Baix Llobr.'!C9=0,"",C16/D16)</f>
      </c>
      <c r="F16" s="94">
        <f>'Baix Llobr.'!F9</f>
        <v>0</v>
      </c>
      <c r="G16" s="94">
        <f>'Baix Llobr.'!G9</f>
        <v>0</v>
      </c>
      <c r="I16" s="24" t="s">
        <v>41</v>
      </c>
    </row>
    <row r="17" spans="1:7" ht="12.75" customHeight="1">
      <c r="A17" s="90" t="s">
        <v>8</v>
      </c>
      <c r="B17" s="90" t="s">
        <v>96</v>
      </c>
      <c r="C17" s="91">
        <v>84289</v>
      </c>
      <c r="D17" s="92">
        <f>'Baix Llobr.'!D10</f>
      </c>
      <c r="E17" s="93">
        <f>IF('Baix Llobr.'!C10=0,"",C17/D17)</f>
      </c>
      <c r="F17" s="94">
        <f>'Baix Llobr.'!F10</f>
        <v>0</v>
      </c>
      <c r="G17" s="94">
        <f>'Baix Llobr.'!G10</f>
        <v>0</v>
      </c>
    </row>
    <row r="18" spans="1:7" ht="12.75" customHeight="1">
      <c r="A18" s="90" t="s">
        <v>61</v>
      </c>
      <c r="B18" s="90" t="s">
        <v>111</v>
      </c>
      <c r="C18" s="91">
        <v>28833</v>
      </c>
      <c r="D18" s="95">
        <f>Maresme!D4</f>
      </c>
      <c r="E18" s="93">
        <f>IF(Maresme!C4=0,"",C18/D18)</f>
      </c>
      <c r="F18" s="94">
        <f>Maresme!F4</f>
        <v>0</v>
      </c>
      <c r="G18" s="94">
        <f>Maresme!G4</f>
        <v>0</v>
      </c>
    </row>
    <row r="19" spans="1:7" ht="12.75" customHeight="1">
      <c r="A19" s="90" t="s">
        <v>30</v>
      </c>
      <c r="B19" s="90" t="s">
        <v>96</v>
      </c>
      <c r="C19" s="91">
        <v>3733</v>
      </c>
      <c r="D19" s="92">
        <f>'Baix Llobr.'!D11</f>
      </c>
      <c r="E19" s="124"/>
      <c r="F19" s="94">
        <f>'Baix Llobr.'!F11</f>
        <v>0</v>
      </c>
      <c r="G19" s="94">
        <f>'Baix Llobr.'!G11</f>
        <v>0</v>
      </c>
    </row>
    <row r="20" spans="1:7" ht="12.75" customHeight="1">
      <c r="A20" s="90" t="s">
        <v>28</v>
      </c>
      <c r="B20" s="90" t="s">
        <v>96</v>
      </c>
      <c r="C20" s="91">
        <v>63069</v>
      </c>
      <c r="D20" s="92">
        <f>'Baix Llobr.'!D12</f>
      </c>
      <c r="E20" s="93">
        <f>IF('Baix Llobr.'!C12=0,"",C20/D20)</f>
      </c>
      <c r="F20" s="94">
        <f>'Baix Llobr.'!F12</f>
        <v>0</v>
      </c>
      <c r="G20" s="94">
        <f>'Baix Llobr.'!G12</f>
        <v>0</v>
      </c>
    </row>
    <row r="21" spans="1:7" ht="12.75" customHeight="1">
      <c r="A21" s="90" t="s">
        <v>9</v>
      </c>
      <c r="B21" s="90" t="s">
        <v>96</v>
      </c>
      <c r="C21" s="91">
        <v>21145</v>
      </c>
      <c r="D21" s="92">
        <f>'Baix Llobr.'!D13</f>
      </c>
      <c r="E21" s="93">
        <f>IF('Baix Llobr.'!C13=0,"",C21/D21)</f>
      </c>
      <c r="F21" s="94">
        <f>'Baix Llobr.'!F13</f>
        <v>0</v>
      </c>
      <c r="G21" s="94">
        <f>'Baix Llobr.'!G13</f>
        <v>0</v>
      </c>
    </row>
    <row r="22" spans="1:7" ht="12.75" customHeight="1">
      <c r="A22" s="90" t="s">
        <v>10</v>
      </c>
      <c r="B22" s="90" t="s">
        <v>96</v>
      </c>
      <c r="C22" s="91">
        <v>46808</v>
      </c>
      <c r="D22" s="92">
        <f>'Baix Llobr.'!D14</f>
      </c>
      <c r="E22" s="93">
        <f>IF('Baix Llobr.'!C14=0,"",C22/D22)</f>
      </c>
      <c r="F22" s="94">
        <f>'Baix Llobr.'!F14</f>
        <v>0</v>
      </c>
      <c r="G22" s="94">
        <f>'Baix Llobr.'!G14</f>
        <v>0</v>
      </c>
    </row>
    <row r="23" spans="1:7" ht="12.75" customHeight="1">
      <c r="A23" s="90" t="s">
        <v>11</v>
      </c>
      <c r="B23" s="90" t="s">
        <v>96</v>
      </c>
      <c r="C23" s="96">
        <v>44531</v>
      </c>
      <c r="D23" s="92">
        <f>'Baix Llobr.'!D15</f>
      </c>
      <c r="E23" s="93">
        <f>IF('Baix Llobr.'!C15=0,"",C22/D23)</f>
      </c>
      <c r="F23" s="94">
        <f>'Baix Llobr.'!F15</f>
        <v>0</v>
      </c>
      <c r="G23" s="94">
        <f>'Baix Llobr.'!G15</f>
        <v>0</v>
      </c>
    </row>
    <row r="24" spans="1:7" ht="12.75" customHeight="1">
      <c r="A24" s="90" t="s">
        <v>81</v>
      </c>
      <c r="B24" s="90" t="s">
        <v>113</v>
      </c>
      <c r="C24" s="91">
        <v>13674</v>
      </c>
      <c r="D24" s="95">
        <f>'Vallès Or.'!D3</f>
      </c>
      <c r="E24" s="93">
        <f>IF('Vallès Or.'!C3=0,"",C24/D24)</f>
      </c>
      <c r="F24" s="94">
        <f>'Vallès Or.'!F3</f>
        <v>0</v>
      </c>
      <c r="G24" s="94">
        <f>'Vallès Or.'!G3</f>
        <v>0</v>
      </c>
    </row>
    <row r="25" spans="1:7" ht="12.75" customHeight="1">
      <c r="A25" s="90" t="s">
        <v>29</v>
      </c>
      <c r="B25" s="90" t="s">
        <v>96</v>
      </c>
      <c r="C25" s="91">
        <v>2988</v>
      </c>
      <c r="D25" s="92">
        <f>'Baix Llobr.'!D16</f>
      </c>
      <c r="E25" s="93">
        <f>IF('Baix Llobr.'!C16=0,"",C25/D25)</f>
      </c>
      <c r="F25" s="94">
        <f>'Baix Llobr.'!F16</f>
        <v>0</v>
      </c>
      <c r="G25" s="94">
        <f>'Baix Llobr.'!G16</f>
        <v>0</v>
      </c>
    </row>
    <row r="26" spans="1:7" ht="12.75" customHeight="1">
      <c r="A26" s="90" t="s">
        <v>58</v>
      </c>
      <c r="B26" s="90" t="s">
        <v>97</v>
      </c>
      <c r="C26" s="91">
        <v>248150</v>
      </c>
      <c r="D26" s="95">
        <f>Barcelonès!D5</f>
      </c>
      <c r="E26" s="93">
        <f>IF(Barcelonès!C5=0,"",C26/D26)</f>
      </c>
      <c r="F26" s="94">
        <f>Barcelonès!F5</f>
        <v>0</v>
      </c>
      <c r="G26" s="94">
        <f>Barcelonès!G5</f>
        <v>0</v>
      </c>
    </row>
    <row r="27" spans="1:7" ht="12.75" customHeight="1">
      <c r="A27" s="90" t="s">
        <v>12</v>
      </c>
      <c r="B27" s="90" t="s">
        <v>96</v>
      </c>
      <c r="C27" s="96">
        <v>26170</v>
      </c>
      <c r="D27" s="92">
        <f>'Baix Llobr.'!D17</f>
      </c>
      <c r="E27" s="93">
        <f>IF('Baix Llobr.'!C17=0,"",C27/D27)</f>
      </c>
      <c r="F27" s="94">
        <f>'Baix Llobr.'!F17</f>
        <v>0</v>
      </c>
      <c r="G27" s="94">
        <f>'Baix Llobr.'!G17</f>
        <v>0</v>
      </c>
    </row>
    <row r="28" spans="1:7" ht="12.75">
      <c r="A28" s="90" t="s">
        <v>82</v>
      </c>
      <c r="B28" s="90" t="s">
        <v>113</v>
      </c>
      <c r="C28" s="91">
        <v>4938</v>
      </c>
      <c r="D28" s="95">
        <f>'Vallès Or.'!D4</f>
      </c>
      <c r="E28" s="93">
        <f>IF('Vallès Or.'!C4=0,"",C28/D28)</f>
      </c>
      <c r="F28" s="94">
        <f>'Vallès Or.'!F4</f>
        <v>0</v>
      </c>
      <c r="G28" s="94">
        <f>'Vallès Or.'!G4</f>
        <v>0</v>
      </c>
    </row>
    <row r="29" spans="1:7" ht="12.75" customHeight="1">
      <c r="A29" s="90" t="s">
        <v>13</v>
      </c>
      <c r="B29" s="90" t="s">
        <v>96</v>
      </c>
      <c r="C29" s="91">
        <v>23374</v>
      </c>
      <c r="D29" s="92">
        <f>'Baix Llobr.'!D18</f>
      </c>
      <c r="E29" s="93">
        <f>IF('Baix Llobr.'!C18=0,"",C29/D29)</f>
      </c>
      <c r="F29" s="94">
        <f>'Baix Llobr.'!F18</f>
        <v>0</v>
      </c>
      <c r="G29" s="94">
        <f>'Baix Llobr.'!G18</f>
        <v>0</v>
      </c>
    </row>
    <row r="30" spans="1:7" ht="12.75">
      <c r="A30" s="90" t="s">
        <v>83</v>
      </c>
      <c r="B30" s="90" t="s">
        <v>113</v>
      </c>
      <c r="C30" s="91">
        <v>51713</v>
      </c>
      <c r="D30" s="95">
        <f>'Vallès Or.'!D5</f>
      </c>
      <c r="E30" s="93">
        <f>IF('Vallès Or.'!C5=0,"",C30/D30)</f>
      </c>
      <c r="F30" s="94">
        <f>'Vallès Or.'!F5</f>
        <v>0</v>
      </c>
      <c r="G30" s="94">
        <f>'Vallès Or.'!G5</f>
        <v>0</v>
      </c>
    </row>
    <row r="31" spans="1:7" ht="12.75" customHeight="1">
      <c r="A31" s="90" t="s">
        <v>69</v>
      </c>
      <c r="B31" s="90" t="s">
        <v>112</v>
      </c>
      <c r="C31" s="91">
        <v>32153</v>
      </c>
      <c r="D31" s="95">
        <f>'Vallès Occ.'!D7</f>
      </c>
      <c r="E31" s="93">
        <f>IF('Vallès Occ.'!C7=0,"",C31/D31)</f>
      </c>
      <c r="F31" s="94">
        <f>'Vallès Occ.'!F7</f>
        <v>0</v>
      </c>
      <c r="G31" s="94">
        <f>'Vallès Occ.'!G7</f>
        <v>0</v>
      </c>
    </row>
    <row r="32" spans="1:7" ht="12.75" customHeight="1">
      <c r="A32" s="90" t="s">
        <v>62</v>
      </c>
      <c r="B32" s="90" t="s">
        <v>111</v>
      </c>
      <c r="C32" s="91">
        <v>9427</v>
      </c>
      <c r="D32" s="95">
        <f>Maresme!D5</f>
      </c>
      <c r="E32" s="93">
        <f>IF(Maresme!C5=0,"",C32/D32)</f>
      </c>
      <c r="F32" s="94">
        <f>Maresme!F5</f>
        <v>0</v>
      </c>
      <c r="G32" s="94">
        <f>Maresme!G5</f>
        <v>0</v>
      </c>
    </row>
    <row r="33" spans="1:7" ht="12.75" customHeight="1">
      <c r="A33" s="90" t="s">
        <v>14</v>
      </c>
      <c r="B33" s="90" t="s">
        <v>96</v>
      </c>
      <c r="C33" s="91">
        <v>21714</v>
      </c>
      <c r="D33" s="92">
        <f>'Baix Llobr.'!D19</f>
      </c>
      <c r="E33" s="93">
        <f>IF('Baix Llobr.'!C19=0,"",C33/D33)</f>
      </c>
      <c r="F33" s="94">
        <f>'Baix Llobr.'!F19</f>
        <v>0</v>
      </c>
      <c r="G33" s="94">
        <f>'Baix Llobr.'!G19</f>
        <v>0</v>
      </c>
    </row>
    <row r="34" spans="1:7" ht="12.75" customHeight="1">
      <c r="A34" s="90" t="s">
        <v>15</v>
      </c>
      <c r="B34" s="90" t="s">
        <v>96</v>
      </c>
      <c r="C34" s="91">
        <v>10535</v>
      </c>
      <c r="D34" s="92">
        <f>'Baix Llobr.'!D20</f>
      </c>
      <c r="E34" s="93">
        <f>IF('Baix Llobr.'!C20=0,"",C34/D34)</f>
      </c>
      <c r="F34" s="94">
        <f>'Baix Llobr.'!F20</f>
        <v>0</v>
      </c>
      <c r="G34" s="94">
        <f>'Baix Llobr.'!G20</f>
        <v>0</v>
      </c>
    </row>
    <row r="35" spans="1:7" ht="12.75" customHeight="1">
      <c r="A35" s="90" t="s">
        <v>70</v>
      </c>
      <c r="B35" s="90" t="s">
        <v>112</v>
      </c>
      <c r="C35" s="91">
        <v>6764</v>
      </c>
      <c r="D35" s="95">
        <f>'Vallès Occ.'!D8</f>
      </c>
      <c r="E35" s="93">
        <f>IF('Vallès Occ.'!C8=0,"",C35/D35)</f>
      </c>
      <c r="F35" s="94">
        <f>'Vallès Occ.'!F8</f>
        <v>0</v>
      </c>
      <c r="G35" s="94">
        <f>'Vallès Occ.'!G8</f>
        <v>0</v>
      </c>
    </row>
    <row r="36" spans="1:7" ht="12.75" customHeight="1">
      <c r="A36" s="90" t="s">
        <v>71</v>
      </c>
      <c r="B36" s="90" t="s">
        <v>112</v>
      </c>
      <c r="C36" s="91">
        <v>35427</v>
      </c>
      <c r="D36" s="95">
        <f>'Vallès Occ.'!D9</f>
      </c>
      <c r="E36" s="93">
        <f>IF('Vallès Occ.'!C9=0,"",C36/D36)</f>
      </c>
      <c r="F36" s="94">
        <f>'Vallès Occ.'!F9</f>
        <v>0</v>
      </c>
      <c r="G36" s="94">
        <f>'Vallès Occ.'!G9</f>
        <v>0</v>
      </c>
    </row>
    <row r="37" spans="1:7" ht="12.75" customHeight="1">
      <c r="A37" s="90" t="s">
        <v>72</v>
      </c>
      <c r="B37" s="90" t="s">
        <v>112</v>
      </c>
      <c r="C37" s="91">
        <v>70006</v>
      </c>
      <c r="D37" s="95">
        <f>'Vallès Occ.'!D10</f>
      </c>
      <c r="E37" s="93">
        <f>IF('Vallès Occ.'!C10=0,"",C37/D37)</f>
      </c>
      <c r="F37" s="94">
        <f>'Vallès Occ.'!F10</f>
        <v>0</v>
      </c>
      <c r="G37" s="94">
        <f>'Vallès Occ.'!G10</f>
        <v>0</v>
      </c>
    </row>
    <row r="38" spans="1:7" ht="12.75" customHeight="1">
      <c r="A38" s="90" t="s">
        <v>73</v>
      </c>
      <c r="B38" s="90" t="s">
        <v>112</v>
      </c>
      <c r="C38" s="91">
        <v>200545</v>
      </c>
      <c r="D38" s="95">
        <f>'Vallès Occ.'!D11</f>
      </c>
      <c r="E38" s="93">
        <f>IF('Vallès Occ.'!C11=0,"",C38/D38)</f>
      </c>
      <c r="F38" s="94">
        <f>'Vallès Occ.'!F11</f>
        <v>0</v>
      </c>
      <c r="G38" s="94">
        <f>'Vallès Occ.'!G11</f>
        <v>0</v>
      </c>
    </row>
    <row r="39" spans="1:7" ht="12.75" customHeight="1">
      <c r="A39" s="90" t="s">
        <v>100</v>
      </c>
      <c r="B39" s="90" t="s">
        <v>97</v>
      </c>
      <c r="C39" s="91">
        <v>32585</v>
      </c>
      <c r="D39" s="95">
        <f>Barcelonès!D6</f>
      </c>
      <c r="E39" s="93">
        <f>IF(Barcelonès!C6=0,"",C39/D39)</f>
      </c>
      <c r="F39" s="94">
        <f>Barcelonès!F6</f>
        <v>0</v>
      </c>
      <c r="G39" s="94">
        <f>Barcelonès!G6</f>
        <v>0</v>
      </c>
    </row>
    <row r="40" spans="1:7" ht="12.75" customHeight="1">
      <c r="A40" s="90" t="s">
        <v>16</v>
      </c>
      <c r="B40" s="90" t="s">
        <v>96</v>
      </c>
      <c r="C40" s="91">
        <v>25383</v>
      </c>
      <c r="D40" s="92">
        <f>'Baix Llobr.'!D21</f>
      </c>
      <c r="E40" s="93">
        <f>IF('Baix Llobr.'!C21=0,"",C40/D40)</f>
      </c>
      <c r="F40" s="94">
        <f>'Baix Llobr.'!F21</f>
        <v>0</v>
      </c>
      <c r="G40" s="94">
        <f>'Baix Llobr.'!G21</f>
        <v>0</v>
      </c>
    </row>
    <row r="41" spans="1:7" ht="12.75" customHeight="1">
      <c r="A41" s="90" t="s">
        <v>17</v>
      </c>
      <c r="B41" s="90" t="s">
        <v>96</v>
      </c>
      <c r="C41" s="91">
        <v>81368</v>
      </c>
      <c r="D41" s="92">
        <f>'Baix Llobr.'!D22</f>
      </c>
      <c r="E41" s="93">
        <f>IF('Baix Llobr.'!C22=0,"",C41/D41)</f>
      </c>
      <c r="F41" s="94">
        <f>'Baix Llobr.'!F22</f>
        <v>0</v>
      </c>
      <c r="G41" s="94">
        <f>'Baix Llobr.'!G22</f>
        <v>0</v>
      </c>
    </row>
    <row r="42" spans="1:7" ht="12.75" customHeight="1">
      <c r="A42" s="90" t="s">
        <v>18</v>
      </c>
      <c r="B42" s="90" t="s">
        <v>96</v>
      </c>
      <c r="C42" s="91">
        <v>3516</v>
      </c>
      <c r="D42" s="92">
        <f>'Baix Llobr.'!D23</f>
      </c>
      <c r="E42" s="93">
        <f>IF('Baix Llobr.'!C23=0,"",C42/D42)</f>
      </c>
      <c r="F42" s="94">
        <f>'Baix Llobr.'!F23</f>
        <v>0</v>
      </c>
      <c r="G42" s="94">
        <f>'Baix Llobr.'!G23</f>
        <v>0</v>
      </c>
    </row>
    <row r="43" spans="1:7" ht="12.75" customHeight="1">
      <c r="A43" s="90" t="s">
        <v>74</v>
      </c>
      <c r="B43" s="90" t="s">
        <v>112</v>
      </c>
      <c r="C43" s="91">
        <v>73774</v>
      </c>
      <c r="D43" s="95">
        <f>'Vallès Occ.'!D12</f>
      </c>
      <c r="E43" s="93">
        <f>IF('Vallès Occ.'!C12=0,"",C43/D43)</f>
      </c>
      <c r="F43" s="94">
        <f>'Vallès Occ.'!F12</f>
        <v>0</v>
      </c>
      <c r="G43" s="94">
        <f>'Vallès Occ.'!G12</f>
        <v>0</v>
      </c>
    </row>
    <row r="44" spans="1:7" ht="12.75" customHeight="1">
      <c r="A44" s="90" t="s">
        <v>27</v>
      </c>
      <c r="B44" s="90" t="s">
        <v>96</v>
      </c>
      <c r="C44" s="91">
        <v>6590</v>
      </c>
      <c r="D44" s="92">
        <f>'Baix Llobr.'!D24</f>
      </c>
      <c r="E44" s="93">
        <f>IF('Baix Llobr.'!C24=0,"",C44/D44)</f>
      </c>
      <c r="F44" s="94">
        <f>'Baix Llobr.'!F24</f>
        <v>0</v>
      </c>
      <c r="G44" s="94">
        <f>'Baix Llobr.'!G24</f>
        <v>0</v>
      </c>
    </row>
    <row r="45" spans="1:7" ht="12.75" customHeight="1">
      <c r="A45" s="90" t="s">
        <v>19</v>
      </c>
      <c r="B45" s="90" t="s">
        <v>96</v>
      </c>
      <c r="C45" s="91">
        <v>42486</v>
      </c>
      <c r="D45" s="92">
        <f>'Baix Llobr.'!D25</f>
      </c>
      <c r="E45" s="93">
        <f>IF('Baix Llobr.'!C25=0,"",C45/D45)</f>
      </c>
      <c r="F45" s="94">
        <f>'Baix Llobr.'!F25</f>
        <v>0</v>
      </c>
      <c r="G45" s="94">
        <f>'Baix Llobr.'!G25</f>
        <v>0</v>
      </c>
    </row>
    <row r="46" spans="1:7" ht="12.75">
      <c r="A46" s="97" t="s">
        <v>84</v>
      </c>
      <c r="B46" s="90" t="s">
        <v>113</v>
      </c>
      <c r="C46" s="91">
        <v>7409</v>
      </c>
      <c r="D46" s="95">
        <f>'Vallès Or.'!D6</f>
      </c>
      <c r="E46" s="93">
        <f>IF('Vallès Or.'!C6=0,"",C46/D46)</f>
      </c>
      <c r="F46" s="94">
        <f>'Vallès Or.'!F6</f>
        <v>0</v>
      </c>
      <c r="G46" s="94">
        <f>'Vallès Or.'!G6</f>
        <v>0</v>
      </c>
    </row>
    <row r="47" spans="1:7" ht="12.75" customHeight="1">
      <c r="A47" s="90" t="s">
        <v>20</v>
      </c>
      <c r="B47" s="90" t="s">
        <v>96</v>
      </c>
      <c r="C47" s="91">
        <v>31485</v>
      </c>
      <c r="D47" s="92">
        <f>'Baix Llobr.'!D26</f>
      </c>
      <c r="E47" s="93">
        <f>IF('Baix Llobr.'!C26=0,"",C47/D47)</f>
      </c>
      <c r="F47" s="94">
        <f>'Baix Llobr.'!F26</f>
        <v>0</v>
      </c>
      <c r="G47" s="94">
        <f>'Baix Llobr.'!G26</f>
        <v>0</v>
      </c>
    </row>
    <row r="48" spans="1:7" ht="12.75" customHeight="1">
      <c r="A48" s="90" t="s">
        <v>21</v>
      </c>
      <c r="B48" s="90" t="s">
        <v>96</v>
      </c>
      <c r="C48" s="91">
        <v>15327</v>
      </c>
      <c r="D48" s="92">
        <f>'Baix Llobr.'!D27</f>
      </c>
      <c r="E48" s="93">
        <f>IF('Baix Llobr.'!C27=0,"",C48/D48)</f>
      </c>
      <c r="F48" s="94">
        <f>'Baix Llobr.'!F27</f>
        <v>0</v>
      </c>
      <c r="G48" s="94">
        <f>'Baix Llobr.'!G27</f>
        <v>0</v>
      </c>
    </row>
    <row r="49" spans="1:7" ht="12.75" customHeight="1">
      <c r="A49" s="90" t="s">
        <v>75</v>
      </c>
      <c r="B49" s="90" t="s">
        <v>112</v>
      </c>
      <c r="C49" s="91">
        <v>17138</v>
      </c>
      <c r="D49" s="95">
        <f>'Vallès Occ.'!D13</f>
      </c>
      <c r="E49" s="93">
        <f>IF('Vallès Occ.'!C13=0,"",C49/D49)</f>
      </c>
      <c r="F49" s="94">
        <f>'Vallès Occ.'!F13</f>
        <v>0</v>
      </c>
      <c r="G49" s="94">
        <f>'Vallès Occ.'!G12</f>
        <v>0</v>
      </c>
    </row>
    <row r="50" spans="1:7" ht="12.75" customHeight="1">
      <c r="A50" s="90" t="s">
        <v>22</v>
      </c>
      <c r="B50" s="90" t="s">
        <v>96</v>
      </c>
      <c r="C50" s="91">
        <v>27019</v>
      </c>
      <c r="D50" s="92">
        <f>'Baix Llobr.'!D28</f>
      </c>
      <c r="E50" s="93">
        <f>IF('Baix Llobr.'!C28=0,"",C50/D50)</f>
      </c>
      <c r="F50" s="94">
        <f>'Baix Llobr.'!F28</f>
        <v>0</v>
      </c>
      <c r="G50" s="94">
        <f>'Baix Llobr.'!G28</f>
        <v>0</v>
      </c>
    </row>
    <row r="51" spans="1:7" ht="12.75" customHeight="1">
      <c r="A51" s="90" t="s">
        <v>23</v>
      </c>
      <c r="B51" s="90" t="s">
        <v>96</v>
      </c>
      <c r="C51" s="91">
        <v>7314</v>
      </c>
      <c r="D51" s="92">
        <f>'Baix Llobr.'!D29</f>
      </c>
      <c r="E51" s="93">
        <f>IF('Baix Llobr.'!C29=0,"",C51/D51)</f>
      </c>
      <c r="F51" s="94">
        <f>'Baix Llobr.'!F29</f>
        <v>0</v>
      </c>
      <c r="G51" s="94">
        <f>'Baix Llobr.'!G29</f>
        <v>0</v>
      </c>
    </row>
    <row r="52" spans="1:7" ht="12.75" customHeight="1">
      <c r="A52" s="97" t="s">
        <v>59</v>
      </c>
      <c r="B52" s="90" t="s">
        <v>97</v>
      </c>
      <c r="C52" s="91">
        <v>119056</v>
      </c>
      <c r="D52" s="95">
        <f>Barcelonès!D7</f>
      </c>
      <c r="E52" s="93">
        <f>IF(Barcelonès!C7=0,"",C52/D52)</f>
      </c>
      <c r="F52" s="94">
        <f>Barcelonès!F7</f>
        <v>0</v>
      </c>
      <c r="G52" s="94">
        <f>Barcelonès!G7</f>
        <v>0</v>
      </c>
    </row>
    <row r="53" spans="1:7" ht="12.75">
      <c r="A53" s="97" t="s">
        <v>85</v>
      </c>
      <c r="B53" s="90" t="s">
        <v>113</v>
      </c>
      <c r="C53" s="91">
        <v>788</v>
      </c>
      <c r="D53" s="95">
        <f>'Vallès Or.'!D7</f>
      </c>
      <c r="E53" s="93">
        <f>IF('Vallès Or.'!C7=0,"",C53/D53)</f>
      </c>
      <c r="F53" s="94">
        <f>'Vallès Or.'!F7</f>
        <v>0</v>
      </c>
      <c r="G53" s="94">
        <f>'Vallès Or.'!G7</f>
        <v>0</v>
      </c>
    </row>
    <row r="54" spans="1:7" ht="12.75" customHeight="1">
      <c r="A54" s="98" t="s">
        <v>76</v>
      </c>
      <c r="B54" s="90" t="s">
        <v>112</v>
      </c>
      <c r="C54" s="91">
        <v>21644</v>
      </c>
      <c r="D54" s="95">
        <f>'Vallès Occ.'!D14</f>
      </c>
      <c r="E54" s="93">
        <f>IF('Vallès Occ.'!C14=0,"",C54/D54)</f>
      </c>
      <c r="F54" s="94">
        <f>'Vallès Occ.'!F14</f>
        <v>0</v>
      </c>
      <c r="G54" s="94">
        <f>'Vallès Occ.'!G14</f>
        <v>0</v>
      </c>
    </row>
    <row r="55" spans="1:7" ht="12.75" customHeight="1">
      <c r="A55" s="90" t="s">
        <v>63</v>
      </c>
      <c r="B55" s="90" t="s">
        <v>111</v>
      </c>
      <c r="C55" s="91">
        <v>5867</v>
      </c>
      <c r="D55" s="95">
        <f>Maresme!D6</f>
      </c>
      <c r="E55" s="93">
        <f>IF(Maresme!C6=0,"",C55/D55)</f>
      </c>
      <c r="F55" s="94">
        <f>Maresme!F6</f>
        <v>0</v>
      </c>
      <c r="G55" s="94">
        <f>Maresme!G6</f>
        <v>0</v>
      </c>
    </row>
    <row r="56" spans="1:7" ht="12.75" customHeight="1">
      <c r="A56" s="90" t="s">
        <v>77</v>
      </c>
      <c r="B56" s="90" t="s">
        <v>112</v>
      </c>
      <c r="C56" s="91">
        <v>199817</v>
      </c>
      <c r="D56" s="95">
        <f>'Vallès Occ.'!D15</f>
      </c>
      <c r="E56" s="93">
        <f>IF('Vallès Occ.'!C15=0,"",C56/D56)</f>
      </c>
      <c r="F56" s="94">
        <f>'Vallès Occ.'!F15</f>
        <v>0</v>
      </c>
      <c r="G56" s="94">
        <f>'Vallès Occ.'!G15</f>
        <v>0</v>
      </c>
    </row>
    <row r="57" spans="1:7" ht="12.75" customHeight="1">
      <c r="A57" s="90" t="s">
        <v>64</v>
      </c>
      <c r="B57" s="90" t="s">
        <v>111</v>
      </c>
      <c r="C57" s="91">
        <v>7305</v>
      </c>
      <c r="D57" s="95">
        <f>Maresme!D7</f>
      </c>
      <c r="E57" s="93">
        <f>IF(Maresme!C7=0,"",C57/D57)</f>
      </c>
      <c r="F57" s="94">
        <f>Maresme!F7</f>
        <v>0</v>
      </c>
      <c r="G57" s="94">
        <f>Maresme!G7</f>
        <v>0</v>
      </c>
    </row>
    <row r="58" spans="1:7" ht="12.75" customHeight="1">
      <c r="A58" s="90" t="s">
        <v>24</v>
      </c>
      <c r="B58" s="90" t="s">
        <v>96</v>
      </c>
      <c r="C58" s="91">
        <v>4861</v>
      </c>
      <c r="D58" s="92">
        <f>'Baix Llobr.'!D30</f>
      </c>
      <c r="E58" s="93">
        <f>IF('Baix Llobr.'!C30=0,"",C58/D58)</f>
      </c>
      <c r="F58" s="94">
        <f>'Baix Llobr.'!F30</f>
        <v>0</v>
      </c>
      <c r="G58" s="94">
        <f>'Baix Llobr.'!G30</f>
        <v>0</v>
      </c>
    </row>
    <row r="59" spans="1:7" ht="12.75" customHeight="1">
      <c r="A59" s="90" t="s">
        <v>78</v>
      </c>
      <c r="B59" s="90" t="s">
        <v>112</v>
      </c>
      <c r="C59" s="91">
        <v>1529</v>
      </c>
      <c r="D59" s="95">
        <f>'Vallès Occ.'!D16</f>
      </c>
      <c r="E59" s="93">
        <f>IF('Vallès Occ.'!C16=0,"",C59/D59)</f>
      </c>
      <c r="F59" s="94">
        <f>'Vallès Occ.'!F16</f>
        <v>0</v>
      </c>
      <c r="G59" s="94">
        <f>'Vallès Occ.'!G16</f>
        <v>0</v>
      </c>
    </row>
    <row r="60" spans="1:7" ht="12.75" customHeight="1">
      <c r="A60" s="90" t="s">
        <v>79</v>
      </c>
      <c r="B60" s="90" t="s">
        <v>112</v>
      </c>
      <c r="C60" s="91">
        <v>5094</v>
      </c>
      <c r="D60" s="95">
        <f>'Vallès Occ.'!D17</f>
      </c>
      <c r="E60" s="93">
        <f>IF('Vallès Occ.'!C17=0,"",C60/D60)</f>
      </c>
      <c r="F60" s="94">
        <f>'Vallès Occ.'!F17</f>
        <v>0</v>
      </c>
      <c r="G60" s="94">
        <f>'Vallès Occ.'!G17</f>
        <v>0</v>
      </c>
    </row>
    <row r="61" spans="1:7" ht="12.75" customHeight="1">
      <c r="A61" s="90" t="s">
        <v>25</v>
      </c>
      <c r="B61" s="90" t="s">
        <v>96</v>
      </c>
      <c r="C61" s="91">
        <v>12928</v>
      </c>
      <c r="D61" s="92">
        <f>'Baix Llobr.'!D31</f>
      </c>
      <c r="E61" s="93">
        <f>IF('Baix Llobr.'!C31=0,"",C61/D61)</f>
      </c>
      <c r="F61" s="94">
        <f>'Baix Llobr.'!F31</f>
        <v>0</v>
      </c>
      <c r="G61" s="94">
        <f>'Baix Llobr.'!G31</f>
        <v>0</v>
      </c>
    </row>
    <row r="62" spans="1:7" ht="12.75" customHeight="1">
      <c r="A62" s="90" t="s">
        <v>26</v>
      </c>
      <c r="B62" s="90" t="s">
        <v>96</v>
      </c>
      <c r="C62" s="91">
        <v>61168</v>
      </c>
      <c r="D62" s="92">
        <f>'Baix Llobr.'!D32</f>
      </c>
      <c r="E62" s="93">
        <f>IF('Baix Llobr.'!C32=0,"",C62/D62)</f>
      </c>
      <c r="F62" s="94">
        <f>'Baix Llobr.'!F32</f>
        <v>0</v>
      </c>
      <c r="G62" s="94">
        <f>'Baix Llobr.'!G32</f>
        <v>0</v>
      </c>
    </row>
    <row r="63" spans="1:7" ht="12.75" customHeight="1">
      <c r="A63" s="90" t="s">
        <v>80</v>
      </c>
      <c r="B63" s="90" t="s">
        <v>112</v>
      </c>
      <c r="C63" s="91">
        <v>7036</v>
      </c>
      <c r="D63" s="95">
        <f>'Vallès Occ.'!D18</f>
      </c>
      <c r="E63" s="93">
        <f>IF('Vallès Occ.'!C18=0,"",C63/D63)</f>
      </c>
      <c r="F63" s="94">
        <f>'Vallès Occ.'!F18</f>
        <v>0</v>
      </c>
      <c r="G63" s="94">
        <f>'Vallès Occ.'!G18</f>
        <v>0</v>
      </c>
    </row>
    <row r="64" spans="1:7" ht="12.75">
      <c r="A64" s="99"/>
      <c r="B64" s="99" t="s">
        <v>36</v>
      </c>
      <c r="C64" s="96">
        <f>SUM(C3:C63)</f>
        <v>3916761</v>
      </c>
      <c r="D64" s="92">
        <f>SUM(D3:D63)</f>
        <v>0</v>
      </c>
      <c r="E64" s="93" t="e">
        <f>C64/D64</f>
        <v>#DIV/0!</v>
      </c>
      <c r="F64" s="100"/>
      <c r="G64" s="101"/>
    </row>
    <row r="65" spans="6:7" ht="12.75" customHeight="1">
      <c r="F65" s="28"/>
      <c r="G65" s="28"/>
    </row>
    <row r="66" ht="12.75" customHeight="1"/>
    <row r="67" spans="2:6" ht="12.75" customHeight="1">
      <c r="B67" s="30"/>
      <c r="C67" s="30"/>
      <c r="D67" s="31"/>
      <c r="F67" s="32"/>
    </row>
    <row r="76" ht="12.75">
      <c r="F76" s="30"/>
    </row>
  </sheetData>
  <mergeCells count="2">
    <mergeCell ref="A1:E1"/>
    <mergeCell ref="F1:G1"/>
  </mergeCells>
  <dataValidations count="1">
    <dataValidation type="list" allowBlank="1" showInputMessage="1" showErrorMessage="1" sqref="F65:G67">
      <formula1>$I$3:$I$9</formula1>
    </dataValidation>
  </dataValidations>
  <printOptions horizontalCentered="1" verticalCentered="1"/>
  <pageMargins left="0.35433070866141736" right="0.75" top="0.6692913385826772" bottom="1" header="0" footer="0"/>
  <pageSetup blackAndWhite="1" orientation="portrait" paperSize="9" r:id="rId1"/>
  <headerFooter alignWithMargins="0">
    <oddHeader>&amp;LCdA Can Santoi&amp;CPágina &amp;P&amp;R&amp;D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6"/>
  <sheetViews>
    <sheetView showGridLines="0" workbookViewId="0" topLeftCell="A1">
      <selection activeCell="D7" sqref="D7"/>
    </sheetView>
  </sheetViews>
  <sheetFormatPr defaultColWidth="12" defaultRowHeight="11.25"/>
  <cols>
    <col min="1" max="1" width="26.83203125" style="20" customWidth="1"/>
    <col min="2" max="2" width="19.16015625" style="20" customWidth="1"/>
    <col min="3" max="3" width="13.16015625" style="20" customWidth="1"/>
    <col min="4" max="4" width="11" style="29" customWidth="1"/>
    <col min="5" max="5" width="10.66015625" style="28" customWidth="1"/>
    <col min="6" max="7" width="21.66015625" style="20" customWidth="1"/>
    <col min="8" max="16384" width="12" style="20" customWidth="1"/>
  </cols>
  <sheetData>
    <row r="1" spans="1:7" ht="15.75" customHeight="1">
      <c r="A1" s="150" t="s">
        <v>119</v>
      </c>
      <c r="B1" s="150"/>
      <c r="C1" s="150"/>
      <c r="D1" s="150"/>
      <c r="E1" s="150"/>
      <c r="F1" s="150"/>
      <c r="G1" s="150"/>
    </row>
    <row r="2" spans="1:7" ht="28.5" customHeight="1">
      <c r="A2" s="102" t="s">
        <v>0</v>
      </c>
      <c r="B2" s="102" t="s">
        <v>110</v>
      </c>
      <c r="C2" s="103" t="s">
        <v>122</v>
      </c>
      <c r="D2" s="109" t="s">
        <v>115</v>
      </c>
      <c r="E2" s="109" t="s">
        <v>114</v>
      </c>
      <c r="F2" s="103" t="s">
        <v>116</v>
      </c>
      <c r="G2" s="110" t="s">
        <v>117</v>
      </c>
    </row>
    <row r="3" spans="1:9" ht="12.75" customHeight="1">
      <c r="A3" s="107" t="s">
        <v>1</v>
      </c>
      <c r="B3" s="107" t="s">
        <v>96</v>
      </c>
      <c r="C3" s="116">
        <v>10244</v>
      </c>
      <c r="D3" s="117">
        <f>'Baix Llobr.'!D3</f>
      </c>
      <c r="E3" s="118">
        <f>IF('Baix Llobr.'!C3=0,"",C3/D3)</f>
      </c>
      <c r="F3" s="119">
        <f>'Baix Llobr.'!F3</f>
        <v>0</v>
      </c>
      <c r="G3" s="119">
        <f>'Baix Llobr.'!G3</f>
        <v>0</v>
      </c>
      <c r="I3" s="24" t="s">
        <v>39</v>
      </c>
    </row>
    <row r="4" spans="1:7" ht="12.75" customHeight="1">
      <c r="A4" s="104" t="s">
        <v>60</v>
      </c>
      <c r="B4" s="104" t="s">
        <v>111</v>
      </c>
      <c r="C4" s="111">
        <v>9013</v>
      </c>
      <c r="D4" s="115">
        <f>Maresme!D3</f>
      </c>
      <c r="E4" s="113">
        <f>IF(Maresme!C3=0,"",C4/D4)</f>
      </c>
      <c r="F4" s="114">
        <f>Maresme!F3</f>
        <v>0</v>
      </c>
      <c r="G4" s="114">
        <f>Maresme!G3</f>
        <v>0</v>
      </c>
    </row>
    <row r="5" spans="1:7" ht="12.75" customHeight="1">
      <c r="A5" s="107" t="s">
        <v>56</v>
      </c>
      <c r="B5" s="107" t="s">
        <v>97</v>
      </c>
      <c r="C5" s="116">
        <v>221520</v>
      </c>
      <c r="D5" s="120">
        <f>Barcelonès!D3</f>
      </c>
      <c r="E5" s="118">
        <f>IF(Barcelonès!C3=0,"",C5/D5)</f>
      </c>
      <c r="F5" s="119">
        <f>Barcelonès!F3</f>
        <v>0</v>
      </c>
      <c r="G5" s="119">
        <f>Barcelonès!G3</f>
        <v>0</v>
      </c>
    </row>
    <row r="6" spans="1:7" ht="12.75" customHeight="1">
      <c r="A6" s="104" t="s">
        <v>65</v>
      </c>
      <c r="B6" s="104" t="s">
        <v>112</v>
      </c>
      <c r="C6" s="111">
        <v>14123</v>
      </c>
      <c r="D6" s="115">
        <f>'Vallès Occ.'!D3</f>
      </c>
      <c r="E6" s="113">
        <f>IF('Vallès Occ.'!C3=0,"",C6/D6)</f>
      </c>
      <c r="F6" s="114">
        <f>'Vallès Occ.'!F3</f>
        <v>0</v>
      </c>
      <c r="G6" s="114">
        <f>'Vallès Occ.'!G3</f>
        <v>0</v>
      </c>
    </row>
    <row r="7" spans="1:7" ht="12.75" customHeight="1">
      <c r="A7" s="107" t="s">
        <v>66</v>
      </c>
      <c r="B7" s="107" t="s">
        <v>112</v>
      </c>
      <c r="C7" s="116">
        <v>28633</v>
      </c>
      <c r="D7" s="120">
        <f>'Vallès Occ.'!D4</f>
      </c>
      <c r="E7" s="118">
        <f>IF('Vallès Occ.'!C4=0,"",C7/D7)</f>
      </c>
      <c r="F7" s="119">
        <f>'Vallès Occ.'!F4</f>
        <v>0</v>
      </c>
      <c r="G7" s="119">
        <f>'Vallès Occ.'!G4</f>
        <v>0</v>
      </c>
    </row>
    <row r="8" spans="1:7" ht="12.75" customHeight="1">
      <c r="A8" s="104" t="s">
        <v>57</v>
      </c>
      <c r="B8" s="104" t="s">
        <v>97</v>
      </c>
      <c r="C8" s="111">
        <v>1605602</v>
      </c>
      <c r="D8" s="115">
        <f>Barcelonès!D4</f>
      </c>
      <c r="E8" s="113">
        <f>IF(Barcelonès!C4=0,"",C8/D8)</f>
      </c>
      <c r="F8" s="114">
        <f>Barcelonès!F4</f>
        <v>0</v>
      </c>
      <c r="G8" s="114">
        <f>Barcelonès!G4</f>
        <v>0</v>
      </c>
    </row>
    <row r="9" spans="1:9" ht="12.75" customHeight="1">
      <c r="A9" s="107" t="s">
        <v>2</v>
      </c>
      <c r="B9" s="107" t="s">
        <v>96</v>
      </c>
      <c r="C9" s="116">
        <v>5699</v>
      </c>
      <c r="D9" s="117">
        <f>'Baix Llobr.'!D4</f>
      </c>
      <c r="E9" s="118">
        <f>IF('Baix Llobr.'!C4=0,"",C9/D9)</f>
      </c>
      <c r="F9" s="119">
        <f>'Baix Llobr.'!F4</f>
        <v>0</v>
      </c>
      <c r="G9" s="119">
        <f>'Baix Llobr.'!G4</f>
        <v>0</v>
      </c>
      <c r="I9" s="24" t="s">
        <v>43</v>
      </c>
    </row>
    <row r="10" spans="1:7" ht="12.75" customHeight="1">
      <c r="A10" s="104" t="s">
        <v>67</v>
      </c>
      <c r="B10" s="104" t="s">
        <v>112</v>
      </c>
      <c r="C10" s="111">
        <v>11272</v>
      </c>
      <c r="D10" s="115">
        <f>'Vallès Occ.'!D5</f>
      </c>
      <c r="E10" s="113">
        <f>IF('Vallès Occ.'!C5=0,"",C10/D10)</f>
      </c>
      <c r="F10" s="114">
        <f>'Vallès Occ.'!F5</f>
        <v>0</v>
      </c>
      <c r="G10" s="114">
        <f>'Vallès Occ.'!G5</f>
        <v>0</v>
      </c>
    </row>
    <row r="11" spans="1:9" ht="12.75" customHeight="1">
      <c r="A11" s="107" t="s">
        <v>3</v>
      </c>
      <c r="B11" s="107" t="s">
        <v>96</v>
      </c>
      <c r="C11" s="116">
        <v>58663</v>
      </c>
      <c r="D11" s="117">
        <f>'Baix Llobr.'!D5</f>
      </c>
      <c r="E11" s="118">
        <f>IF('Baix Llobr.'!C5=0,"",C11/D11)</f>
      </c>
      <c r="F11" s="119">
        <f>'Baix Llobr.'!F5</f>
        <v>0</v>
      </c>
      <c r="G11" s="119">
        <f>'Baix Llobr.'!G5</f>
        <v>0</v>
      </c>
      <c r="I11" s="24" t="s">
        <v>38</v>
      </c>
    </row>
    <row r="12" spans="1:9" ht="12.75" customHeight="1">
      <c r="A12" s="104" t="s">
        <v>4</v>
      </c>
      <c r="B12" s="104" t="s">
        <v>96</v>
      </c>
      <c r="C12" s="111">
        <v>1505</v>
      </c>
      <c r="D12" s="112">
        <f>'Baix Llobr.'!D6</f>
      </c>
      <c r="E12" s="113">
        <f>IF('Baix Llobr.'!C6=0,"",C12/D12)</f>
      </c>
      <c r="F12" s="114">
        <f>'Baix Llobr.'!F6</f>
        <v>0</v>
      </c>
      <c r="G12" s="114">
        <f>'Baix Llobr.'!G6</f>
        <v>0</v>
      </c>
      <c r="I12" s="24" t="s">
        <v>42</v>
      </c>
    </row>
    <row r="13" spans="1:7" ht="12.75" customHeight="1">
      <c r="A13" s="107" t="s">
        <v>68</v>
      </c>
      <c r="B13" s="107" t="s">
        <v>112</v>
      </c>
      <c r="C13" s="116">
        <v>57959</v>
      </c>
      <c r="D13" s="120">
        <f>'Vallès Occ.'!D6</f>
      </c>
      <c r="E13" s="118">
        <f>IF('Vallès Occ.'!C6=0,"",C13/D13)</f>
      </c>
      <c r="F13" s="119">
        <f>'Vallès Occ.'!F6</f>
        <v>0</v>
      </c>
      <c r="G13" s="119">
        <f>'Vallès Occ.'!G6</f>
        <v>0</v>
      </c>
    </row>
    <row r="14" spans="1:9" ht="12.75" customHeight="1">
      <c r="A14" s="104" t="s">
        <v>5</v>
      </c>
      <c r="B14" s="104" t="s">
        <v>96</v>
      </c>
      <c r="C14" s="111">
        <v>7674</v>
      </c>
      <c r="D14" s="112">
        <f>'Baix Llobr.'!D7</f>
      </c>
      <c r="E14" s="113">
        <f>IF('Baix Llobr.'!C7=0,"",C14/D14)</f>
      </c>
      <c r="F14" s="114">
        <f>'Baix Llobr.'!F7</f>
        <v>0</v>
      </c>
      <c r="G14" s="114">
        <f>'Baix Llobr.'!G7</f>
        <v>0</v>
      </c>
      <c r="I14" s="24" t="s">
        <v>44</v>
      </c>
    </row>
    <row r="15" spans="1:9" ht="12.75" customHeight="1">
      <c r="A15" s="107" t="s">
        <v>6</v>
      </c>
      <c r="B15" s="107" t="s">
        <v>96</v>
      </c>
      <c r="C15" s="116">
        <v>3576</v>
      </c>
      <c r="D15" s="117">
        <f>'Baix Llobr.'!D8</f>
      </c>
      <c r="E15" s="118">
        <f>IF('Baix Llobr.'!C8=0,"",C15/D15)</f>
      </c>
      <c r="F15" s="119">
        <f>'Baix Llobr.'!F8</f>
        <v>0</v>
      </c>
      <c r="G15" s="119">
        <f>'Baix Llobr.'!G8</f>
        <v>0</v>
      </c>
      <c r="I15" s="24" t="s">
        <v>40</v>
      </c>
    </row>
    <row r="16" spans="1:9" ht="12.75" customHeight="1">
      <c r="A16" s="104" t="s">
        <v>7</v>
      </c>
      <c r="B16" s="104" t="s">
        <v>96</v>
      </c>
      <c r="C16" s="111">
        <v>12805</v>
      </c>
      <c r="D16" s="112">
        <f>'Baix Llobr.'!D9</f>
      </c>
      <c r="E16" s="113">
        <f>IF('Baix Llobr.'!C9=0,"",C16/D16)</f>
      </c>
      <c r="F16" s="114">
        <f>'Baix Llobr.'!F9</f>
        <v>0</v>
      </c>
      <c r="G16" s="114">
        <f>'Baix Llobr.'!G9</f>
        <v>0</v>
      </c>
      <c r="I16" s="24" t="s">
        <v>41</v>
      </c>
    </row>
    <row r="17" spans="1:7" ht="12.75" customHeight="1">
      <c r="A17" s="107" t="s">
        <v>8</v>
      </c>
      <c r="B17" s="107" t="s">
        <v>96</v>
      </c>
      <c r="C17" s="116">
        <v>84289</v>
      </c>
      <c r="D17" s="117">
        <f>'Baix Llobr.'!D10</f>
      </c>
      <c r="E17" s="118">
        <f>IF('Baix Llobr.'!C10=0,"",C17/D17)</f>
      </c>
      <c r="F17" s="119">
        <f>'Baix Llobr.'!F10</f>
        <v>0</v>
      </c>
      <c r="G17" s="119">
        <f>'Baix Llobr.'!G10</f>
        <v>0</v>
      </c>
    </row>
    <row r="18" spans="1:7" ht="12.75" customHeight="1">
      <c r="A18" s="104" t="s">
        <v>61</v>
      </c>
      <c r="B18" s="104" t="s">
        <v>111</v>
      </c>
      <c r="C18" s="111">
        <v>28833</v>
      </c>
      <c r="D18" s="115">
        <f>Maresme!D4</f>
      </c>
      <c r="E18" s="113">
        <f>IF(Maresme!C4=0,"",C18/D18)</f>
      </c>
      <c r="F18" s="114">
        <f>Maresme!F4</f>
        <v>0</v>
      </c>
      <c r="G18" s="114">
        <f>Maresme!G4</f>
        <v>0</v>
      </c>
    </row>
    <row r="19" spans="1:7" ht="12.75" customHeight="1">
      <c r="A19" s="107" t="s">
        <v>30</v>
      </c>
      <c r="B19" s="107" t="s">
        <v>96</v>
      </c>
      <c r="C19" s="116">
        <v>3733</v>
      </c>
      <c r="D19" s="117">
        <f>'Baix Llobr.'!D11</f>
      </c>
      <c r="E19" s="118"/>
      <c r="F19" s="119">
        <f>'Baix Llobr.'!F11</f>
        <v>0</v>
      </c>
      <c r="G19" s="119">
        <f>'Baix Llobr.'!G11</f>
        <v>0</v>
      </c>
    </row>
    <row r="20" spans="1:7" ht="12.75" customHeight="1">
      <c r="A20" s="104" t="s">
        <v>28</v>
      </c>
      <c r="B20" s="104" t="s">
        <v>96</v>
      </c>
      <c r="C20" s="111">
        <v>63069</v>
      </c>
      <c r="D20" s="112">
        <f>'Baix Llobr.'!D12</f>
      </c>
      <c r="E20" s="113">
        <f>IF('Baix Llobr.'!C12=0,"",C20/D20)</f>
      </c>
      <c r="F20" s="114">
        <f>'Baix Llobr.'!F12</f>
        <v>0</v>
      </c>
      <c r="G20" s="114">
        <f>'Baix Llobr.'!G12</f>
        <v>0</v>
      </c>
    </row>
    <row r="21" spans="1:7" ht="12.75" customHeight="1">
      <c r="A21" s="107" t="s">
        <v>9</v>
      </c>
      <c r="B21" s="107" t="s">
        <v>96</v>
      </c>
      <c r="C21" s="116">
        <v>21145</v>
      </c>
      <c r="D21" s="117">
        <f>'Baix Llobr.'!D13</f>
      </c>
      <c r="E21" s="118">
        <f>IF('Baix Llobr.'!C13=0,"",C21/D21)</f>
      </c>
      <c r="F21" s="119">
        <f>'Baix Llobr.'!F13</f>
        <v>0</v>
      </c>
      <c r="G21" s="119">
        <f>'Baix Llobr.'!G13</f>
        <v>0</v>
      </c>
    </row>
    <row r="22" spans="1:7" ht="12.75" customHeight="1">
      <c r="A22" s="104" t="s">
        <v>10</v>
      </c>
      <c r="B22" s="104" t="s">
        <v>96</v>
      </c>
      <c r="C22" s="111">
        <v>46808</v>
      </c>
      <c r="D22" s="112">
        <f>'Baix Llobr.'!D14</f>
      </c>
      <c r="E22" s="113">
        <f>IF('Baix Llobr.'!C14=0,"",C22/D22)</f>
      </c>
      <c r="F22" s="114">
        <f>'Baix Llobr.'!F14</f>
        <v>0</v>
      </c>
      <c r="G22" s="114">
        <f>'Baix Llobr.'!G14</f>
        <v>0</v>
      </c>
    </row>
    <row r="23" spans="1:7" ht="12.75" customHeight="1">
      <c r="A23" s="107" t="s">
        <v>11</v>
      </c>
      <c r="B23" s="107" t="s">
        <v>96</v>
      </c>
      <c r="C23" s="118">
        <v>44531</v>
      </c>
      <c r="D23" s="117">
        <f>'Baix Llobr.'!D15</f>
      </c>
      <c r="E23" s="118">
        <f>IF('Baix Llobr.'!C15=0,"",C22/D23)</f>
      </c>
      <c r="F23" s="119">
        <f>'Baix Llobr.'!F15</f>
        <v>0</v>
      </c>
      <c r="G23" s="119">
        <f>'Baix Llobr.'!G15</f>
        <v>0</v>
      </c>
    </row>
    <row r="24" spans="1:7" ht="12.75" customHeight="1">
      <c r="A24" s="104" t="s">
        <v>81</v>
      </c>
      <c r="B24" s="104" t="s">
        <v>113</v>
      </c>
      <c r="C24" s="111">
        <v>13674</v>
      </c>
      <c r="D24" s="115">
        <f>'Vallès Or.'!D3</f>
      </c>
      <c r="E24" s="113">
        <f>IF('Vallès Or.'!C3=0,"",C24/D24)</f>
      </c>
      <c r="F24" s="114">
        <f>'Vallès Or.'!F3</f>
        <v>0</v>
      </c>
      <c r="G24" s="114">
        <f>'Vallès Or.'!G3</f>
        <v>0</v>
      </c>
    </row>
    <row r="25" spans="1:7" ht="12.75" customHeight="1">
      <c r="A25" s="107" t="s">
        <v>29</v>
      </c>
      <c r="B25" s="107" t="s">
        <v>96</v>
      </c>
      <c r="C25" s="116">
        <v>2988</v>
      </c>
      <c r="D25" s="117">
        <f>'Baix Llobr.'!D16</f>
      </c>
      <c r="E25" s="118">
        <f>IF('Baix Llobr.'!C16=0,"",C25/D25)</f>
      </c>
      <c r="F25" s="119">
        <f>'Baix Llobr.'!F16</f>
        <v>0</v>
      </c>
      <c r="G25" s="119">
        <f>'Baix Llobr.'!G16</f>
        <v>0</v>
      </c>
    </row>
    <row r="26" spans="1:7" ht="12.75" customHeight="1">
      <c r="A26" s="104" t="s">
        <v>58</v>
      </c>
      <c r="B26" s="104" t="s">
        <v>97</v>
      </c>
      <c r="C26" s="111">
        <v>248150</v>
      </c>
      <c r="D26" s="115">
        <f>Barcelonès!D5</f>
      </c>
      <c r="E26" s="113">
        <f>IF(Barcelonès!C5=0,"",C26/D26)</f>
      </c>
      <c r="F26" s="114">
        <f>Barcelonès!F5</f>
        <v>0</v>
      </c>
      <c r="G26" s="114">
        <f>Barcelonès!G5</f>
        <v>0</v>
      </c>
    </row>
    <row r="27" spans="1:7" ht="12.75" customHeight="1">
      <c r="A27" s="107" t="s">
        <v>12</v>
      </c>
      <c r="B27" s="107" t="s">
        <v>96</v>
      </c>
      <c r="C27" s="118">
        <v>26170</v>
      </c>
      <c r="D27" s="117">
        <f>'Baix Llobr.'!D17</f>
      </c>
      <c r="E27" s="118">
        <f>IF('Baix Llobr.'!C17=0,"",C27/D27)</f>
      </c>
      <c r="F27" s="119">
        <f>'Baix Llobr.'!F17</f>
        <v>0</v>
      </c>
      <c r="G27" s="119">
        <f>'Baix Llobr.'!G17</f>
        <v>0</v>
      </c>
    </row>
    <row r="28" spans="1:7" ht="12.75">
      <c r="A28" s="104" t="s">
        <v>82</v>
      </c>
      <c r="B28" s="104" t="s">
        <v>113</v>
      </c>
      <c r="C28" s="111">
        <v>4938</v>
      </c>
      <c r="D28" s="115">
        <f>'Vallès Or.'!D4</f>
      </c>
      <c r="E28" s="113">
        <f>IF('Vallès Or.'!C4=0,"",C28/D28)</f>
      </c>
      <c r="F28" s="114">
        <f>'Vallès Or.'!F4</f>
        <v>0</v>
      </c>
      <c r="G28" s="114">
        <f>'Vallès Or.'!G4</f>
        <v>0</v>
      </c>
    </row>
    <row r="29" spans="1:7" ht="12.75" customHeight="1">
      <c r="A29" s="107" t="s">
        <v>13</v>
      </c>
      <c r="B29" s="107" t="s">
        <v>96</v>
      </c>
      <c r="C29" s="116">
        <v>23374</v>
      </c>
      <c r="D29" s="117">
        <f>'Baix Llobr.'!D18</f>
      </c>
      <c r="E29" s="118">
        <f>IF('Baix Llobr.'!C18=0,"",C29/D29)</f>
      </c>
      <c r="F29" s="119">
        <f>'Baix Llobr.'!F18</f>
        <v>0</v>
      </c>
      <c r="G29" s="119">
        <f>'Baix Llobr.'!G18</f>
        <v>0</v>
      </c>
    </row>
    <row r="30" spans="1:7" ht="12.75">
      <c r="A30" s="104" t="s">
        <v>83</v>
      </c>
      <c r="B30" s="104" t="s">
        <v>113</v>
      </c>
      <c r="C30" s="111">
        <v>51713</v>
      </c>
      <c r="D30" s="115">
        <f>'Vallès Or.'!D5</f>
      </c>
      <c r="E30" s="113">
        <f>IF('Vallès Or.'!C5=0,"",C30/D30)</f>
      </c>
      <c r="F30" s="114">
        <f>'Vallès Or.'!F5</f>
        <v>0</v>
      </c>
      <c r="G30" s="114">
        <f>'Vallès Or.'!G5</f>
        <v>0</v>
      </c>
    </row>
    <row r="31" spans="1:7" ht="12.75" customHeight="1">
      <c r="A31" s="107" t="s">
        <v>69</v>
      </c>
      <c r="B31" s="107" t="s">
        <v>112</v>
      </c>
      <c r="C31" s="116">
        <v>32153</v>
      </c>
      <c r="D31" s="120">
        <f>'Vallès Occ.'!D7</f>
      </c>
      <c r="E31" s="118">
        <f>IF('Vallès Occ.'!C7=0,"",C31/D31)</f>
      </c>
      <c r="F31" s="119">
        <f>'Vallès Occ.'!F7</f>
        <v>0</v>
      </c>
      <c r="G31" s="119">
        <f>'Vallès Occ.'!G7</f>
        <v>0</v>
      </c>
    </row>
    <row r="32" spans="1:7" ht="12.75" customHeight="1">
      <c r="A32" s="104" t="s">
        <v>62</v>
      </c>
      <c r="B32" s="104" t="s">
        <v>111</v>
      </c>
      <c r="C32" s="111">
        <v>9427</v>
      </c>
      <c r="D32" s="115">
        <f>Maresme!D5</f>
      </c>
      <c r="E32" s="113">
        <f>IF(Maresme!C5=0,"",C32/D32)</f>
      </c>
      <c r="F32" s="114">
        <f>Maresme!F5</f>
        <v>0</v>
      </c>
      <c r="G32" s="114">
        <f>Maresme!G5</f>
        <v>0</v>
      </c>
    </row>
    <row r="33" spans="1:7" ht="12.75" customHeight="1">
      <c r="A33" s="107" t="s">
        <v>14</v>
      </c>
      <c r="B33" s="107" t="s">
        <v>96</v>
      </c>
      <c r="C33" s="116">
        <v>21714</v>
      </c>
      <c r="D33" s="117">
        <f>'Baix Llobr.'!D19</f>
      </c>
      <c r="E33" s="118">
        <f>IF('Baix Llobr.'!C19=0,"",C33/D33)</f>
      </c>
      <c r="F33" s="119">
        <f>'Baix Llobr.'!F19</f>
        <v>0</v>
      </c>
      <c r="G33" s="119">
        <f>'Baix Llobr.'!G19</f>
        <v>0</v>
      </c>
    </row>
    <row r="34" spans="1:7" ht="12.75" customHeight="1">
      <c r="A34" s="104" t="s">
        <v>15</v>
      </c>
      <c r="B34" s="104" t="s">
        <v>96</v>
      </c>
      <c r="C34" s="111">
        <v>10535</v>
      </c>
      <c r="D34" s="112">
        <f>'Baix Llobr.'!D20</f>
      </c>
      <c r="E34" s="113">
        <f>IF('Baix Llobr.'!C20=0,"",C34/D34)</f>
      </c>
      <c r="F34" s="114">
        <f>'Baix Llobr.'!F20</f>
        <v>0</v>
      </c>
      <c r="G34" s="114">
        <f>'Baix Llobr.'!G20</f>
        <v>0</v>
      </c>
    </row>
    <row r="35" spans="1:7" ht="12.75" customHeight="1">
      <c r="A35" s="107" t="s">
        <v>70</v>
      </c>
      <c r="B35" s="107" t="s">
        <v>112</v>
      </c>
      <c r="C35" s="116">
        <v>6764</v>
      </c>
      <c r="D35" s="120">
        <f>'Vallès Occ.'!D8</f>
      </c>
      <c r="E35" s="118">
        <f>IF('Vallès Occ.'!C8=0,"",C35/D35)</f>
      </c>
      <c r="F35" s="119">
        <f>'Vallès Occ.'!F8</f>
        <v>0</v>
      </c>
      <c r="G35" s="119">
        <f>'Vallès Occ.'!G8</f>
        <v>0</v>
      </c>
    </row>
    <row r="36" spans="1:7" ht="12.75" customHeight="1">
      <c r="A36" s="104" t="s">
        <v>71</v>
      </c>
      <c r="B36" s="104" t="s">
        <v>112</v>
      </c>
      <c r="C36" s="111">
        <v>35427</v>
      </c>
      <c r="D36" s="115">
        <f>'Vallès Occ.'!D9</f>
      </c>
      <c r="E36" s="113">
        <f>IF('Vallès Occ.'!C9=0,"",C36/D36)</f>
      </c>
      <c r="F36" s="114">
        <f>'Vallès Occ.'!F9</f>
        <v>0</v>
      </c>
      <c r="G36" s="114">
        <f>'Vallès Occ.'!G9</f>
        <v>0</v>
      </c>
    </row>
    <row r="37" spans="1:7" ht="12.75" customHeight="1">
      <c r="A37" s="107" t="s">
        <v>72</v>
      </c>
      <c r="B37" s="107" t="s">
        <v>112</v>
      </c>
      <c r="C37" s="116">
        <v>70006</v>
      </c>
      <c r="D37" s="120">
        <f>'Vallès Occ.'!D10</f>
      </c>
      <c r="E37" s="118">
        <f>IF('Vallès Occ.'!C10=0,"",C37/D37)</f>
      </c>
      <c r="F37" s="119">
        <f>'Vallès Occ.'!F10</f>
        <v>0</v>
      </c>
      <c r="G37" s="119">
        <f>'Vallès Occ.'!G10</f>
        <v>0</v>
      </c>
    </row>
    <row r="38" spans="1:7" ht="12.75" customHeight="1">
      <c r="A38" s="104" t="s">
        <v>73</v>
      </c>
      <c r="B38" s="104" t="s">
        <v>112</v>
      </c>
      <c r="C38" s="111">
        <v>200545</v>
      </c>
      <c r="D38" s="115">
        <f>'Vallès Occ.'!D11</f>
      </c>
      <c r="E38" s="113">
        <f>IF('Vallès Occ.'!C11=0,"",C38/D38)</f>
      </c>
      <c r="F38" s="114">
        <f>'Vallès Occ.'!F11</f>
        <v>0</v>
      </c>
      <c r="G38" s="114">
        <f>'Vallès Occ.'!G11</f>
        <v>0</v>
      </c>
    </row>
    <row r="39" spans="1:7" ht="12.75" customHeight="1">
      <c r="A39" s="107" t="s">
        <v>100</v>
      </c>
      <c r="B39" s="107" t="s">
        <v>97</v>
      </c>
      <c r="C39" s="116">
        <v>32585</v>
      </c>
      <c r="D39" s="120">
        <f>Barcelonès!D6</f>
      </c>
      <c r="E39" s="118">
        <f>IF(Barcelonès!C6=0,"",C39/D39)</f>
      </c>
      <c r="F39" s="119">
        <f>Barcelonès!F6</f>
        <v>0</v>
      </c>
      <c r="G39" s="119">
        <f>Barcelonès!G6</f>
        <v>0</v>
      </c>
    </row>
    <row r="40" spans="1:7" ht="12.75" customHeight="1">
      <c r="A40" s="104" t="s">
        <v>16</v>
      </c>
      <c r="B40" s="104" t="s">
        <v>96</v>
      </c>
      <c r="C40" s="111">
        <v>25383</v>
      </c>
      <c r="D40" s="112">
        <f>'Baix Llobr.'!D21</f>
      </c>
      <c r="E40" s="113">
        <f>IF('Baix Llobr.'!C21=0,"",C40/D40)</f>
      </c>
      <c r="F40" s="114">
        <f>'Baix Llobr.'!F21</f>
        <v>0</v>
      </c>
      <c r="G40" s="114">
        <f>'Baix Llobr.'!G21</f>
        <v>0</v>
      </c>
    </row>
    <row r="41" spans="1:7" ht="12.75" customHeight="1">
      <c r="A41" s="107" t="s">
        <v>17</v>
      </c>
      <c r="B41" s="107" t="s">
        <v>96</v>
      </c>
      <c r="C41" s="116">
        <v>81368</v>
      </c>
      <c r="D41" s="117">
        <f>'Baix Llobr.'!D22</f>
      </c>
      <c r="E41" s="118">
        <f>IF('Baix Llobr.'!C22=0,"",C41/D41)</f>
      </c>
      <c r="F41" s="119">
        <f>'Baix Llobr.'!F22</f>
        <v>0</v>
      </c>
      <c r="G41" s="119">
        <f>'Baix Llobr.'!G22</f>
        <v>0</v>
      </c>
    </row>
    <row r="42" spans="1:7" ht="12.75" customHeight="1">
      <c r="A42" s="104" t="s">
        <v>18</v>
      </c>
      <c r="B42" s="104" t="s">
        <v>96</v>
      </c>
      <c r="C42" s="111">
        <v>3516</v>
      </c>
      <c r="D42" s="112">
        <f>'Baix Llobr.'!D23</f>
      </c>
      <c r="E42" s="113">
        <f>IF('Baix Llobr.'!C23=0,"",C42/D42)</f>
      </c>
      <c r="F42" s="114">
        <f>'Baix Llobr.'!F23</f>
        <v>0</v>
      </c>
      <c r="G42" s="114">
        <f>'Baix Llobr.'!G23</f>
        <v>0</v>
      </c>
    </row>
    <row r="43" spans="1:7" ht="12.75" customHeight="1">
      <c r="A43" s="107" t="s">
        <v>74</v>
      </c>
      <c r="B43" s="107" t="s">
        <v>112</v>
      </c>
      <c r="C43" s="116">
        <v>73774</v>
      </c>
      <c r="D43" s="120">
        <f>'Vallès Occ.'!D12</f>
      </c>
      <c r="E43" s="118">
        <f>IF('Vallès Occ.'!C12=0,"",C43/D43)</f>
      </c>
      <c r="F43" s="119">
        <f>'Vallès Occ.'!F12</f>
        <v>0</v>
      </c>
      <c r="G43" s="119">
        <f>'Vallès Occ.'!G12</f>
        <v>0</v>
      </c>
    </row>
    <row r="44" spans="1:7" ht="12.75" customHeight="1">
      <c r="A44" s="104" t="s">
        <v>27</v>
      </c>
      <c r="B44" s="104" t="s">
        <v>96</v>
      </c>
      <c r="C44" s="111">
        <v>6590</v>
      </c>
      <c r="D44" s="112">
        <f>'Baix Llobr.'!D24</f>
      </c>
      <c r="E44" s="113">
        <f>IF('Baix Llobr.'!C24=0,"",C44/D44)</f>
      </c>
      <c r="F44" s="114">
        <f>'Baix Llobr.'!F24</f>
        <v>0</v>
      </c>
      <c r="G44" s="114">
        <f>'Baix Llobr.'!G24</f>
        <v>0</v>
      </c>
    </row>
    <row r="45" spans="1:7" ht="12.75" customHeight="1">
      <c r="A45" s="107" t="s">
        <v>19</v>
      </c>
      <c r="B45" s="107" t="s">
        <v>96</v>
      </c>
      <c r="C45" s="116">
        <v>42486</v>
      </c>
      <c r="D45" s="117">
        <f>'Baix Llobr.'!D25</f>
      </c>
      <c r="E45" s="118">
        <f>IF('Baix Llobr.'!C25=0,"",C45/D45)</f>
      </c>
      <c r="F45" s="119">
        <f>'Baix Llobr.'!F25</f>
        <v>0</v>
      </c>
      <c r="G45" s="119">
        <f>'Baix Llobr.'!G25</f>
        <v>0</v>
      </c>
    </row>
    <row r="46" spans="1:7" ht="12.75">
      <c r="A46" s="105" t="s">
        <v>84</v>
      </c>
      <c r="B46" s="104" t="s">
        <v>113</v>
      </c>
      <c r="C46" s="111">
        <v>7409</v>
      </c>
      <c r="D46" s="115">
        <f>'Vallès Or.'!D6</f>
      </c>
      <c r="E46" s="113">
        <f>IF('Vallès Or.'!C6=0,"",C46/D46)</f>
      </c>
      <c r="F46" s="114">
        <f>'Vallès Or.'!F6</f>
        <v>0</v>
      </c>
      <c r="G46" s="114">
        <f>'Vallès Or.'!G6</f>
        <v>0</v>
      </c>
    </row>
    <row r="47" spans="1:7" ht="12.75" customHeight="1">
      <c r="A47" s="107" t="s">
        <v>20</v>
      </c>
      <c r="B47" s="107" t="s">
        <v>96</v>
      </c>
      <c r="C47" s="116">
        <v>31485</v>
      </c>
      <c r="D47" s="117">
        <f>'Baix Llobr.'!D26</f>
      </c>
      <c r="E47" s="118">
        <f>IF('Baix Llobr.'!C26=0,"",C47/D47)</f>
      </c>
      <c r="F47" s="119">
        <f>'Baix Llobr.'!F26</f>
        <v>0</v>
      </c>
      <c r="G47" s="119">
        <f>'Baix Llobr.'!G26</f>
        <v>0</v>
      </c>
    </row>
    <row r="48" spans="1:7" ht="12.75" customHeight="1">
      <c r="A48" s="104" t="s">
        <v>21</v>
      </c>
      <c r="B48" s="104" t="s">
        <v>96</v>
      </c>
      <c r="C48" s="111">
        <v>15327</v>
      </c>
      <c r="D48" s="112">
        <f>'Baix Llobr.'!D27</f>
      </c>
      <c r="E48" s="113">
        <f>IF('Baix Llobr.'!C27=0,"",C48/D48)</f>
      </c>
      <c r="F48" s="114">
        <f>'Baix Llobr.'!F27</f>
        <v>0</v>
      </c>
      <c r="G48" s="114">
        <f>'Baix Llobr.'!G27</f>
        <v>0</v>
      </c>
    </row>
    <row r="49" spans="1:7" ht="12.75" customHeight="1">
      <c r="A49" s="107" t="s">
        <v>75</v>
      </c>
      <c r="B49" s="107" t="s">
        <v>112</v>
      </c>
      <c r="C49" s="116">
        <v>17138</v>
      </c>
      <c r="D49" s="120">
        <f>'Vallès Occ.'!D13</f>
      </c>
      <c r="E49" s="118">
        <f>IF('Vallès Occ.'!C13=0,"",C49/D49)</f>
      </c>
      <c r="F49" s="119">
        <f>'Vallès Occ.'!F13</f>
        <v>0</v>
      </c>
      <c r="G49" s="119">
        <f>'Vallès Occ.'!G12</f>
        <v>0</v>
      </c>
    </row>
    <row r="50" spans="1:7" ht="12.75" customHeight="1">
      <c r="A50" s="104" t="s">
        <v>22</v>
      </c>
      <c r="B50" s="104" t="s">
        <v>96</v>
      </c>
      <c r="C50" s="111">
        <v>27019</v>
      </c>
      <c r="D50" s="112">
        <f>'Baix Llobr.'!D28</f>
      </c>
      <c r="E50" s="113">
        <f>IF('Baix Llobr.'!C28=0,"",C50/D50)</f>
      </c>
      <c r="F50" s="114">
        <f>'Baix Llobr.'!F28</f>
        <v>0</v>
      </c>
      <c r="G50" s="114">
        <f>'Baix Llobr.'!G28</f>
        <v>0</v>
      </c>
    </row>
    <row r="51" spans="1:7" ht="12.75" customHeight="1">
      <c r="A51" s="107" t="s">
        <v>23</v>
      </c>
      <c r="B51" s="107" t="s">
        <v>96</v>
      </c>
      <c r="C51" s="116">
        <v>7314</v>
      </c>
      <c r="D51" s="117">
        <f>'Baix Llobr.'!D29</f>
      </c>
      <c r="E51" s="118">
        <f>IF('Baix Llobr.'!C29=0,"",C51/D51)</f>
      </c>
      <c r="F51" s="119">
        <f>'Baix Llobr.'!F29</f>
        <v>0</v>
      </c>
      <c r="G51" s="119">
        <f>'Baix Llobr.'!G29</f>
        <v>0</v>
      </c>
    </row>
    <row r="52" spans="1:7" ht="12.75" customHeight="1">
      <c r="A52" s="105" t="s">
        <v>59</v>
      </c>
      <c r="B52" s="104" t="s">
        <v>97</v>
      </c>
      <c r="C52" s="111">
        <v>119056</v>
      </c>
      <c r="D52" s="115">
        <f>Barcelonès!D7</f>
      </c>
      <c r="E52" s="113">
        <f>IF(Barcelonès!C7=0,"",C52/D52)</f>
      </c>
      <c r="F52" s="114">
        <f>Barcelonès!F7</f>
        <v>0</v>
      </c>
      <c r="G52" s="114">
        <f>Barcelonès!G7</f>
        <v>0</v>
      </c>
    </row>
    <row r="53" spans="1:7" ht="12.75">
      <c r="A53" s="108" t="s">
        <v>85</v>
      </c>
      <c r="B53" s="107" t="s">
        <v>113</v>
      </c>
      <c r="C53" s="116">
        <v>788</v>
      </c>
      <c r="D53" s="120">
        <f>'Vallès Or.'!D7</f>
      </c>
      <c r="E53" s="118">
        <f>IF('Vallès Or.'!C7=0,"",C53/D53)</f>
      </c>
      <c r="F53" s="119">
        <f>'Vallès Or.'!F7</f>
        <v>0</v>
      </c>
      <c r="G53" s="119">
        <f>'Vallès Or.'!G7</f>
        <v>0</v>
      </c>
    </row>
    <row r="54" spans="1:7" ht="12.75" customHeight="1">
      <c r="A54" s="106" t="s">
        <v>76</v>
      </c>
      <c r="B54" s="104" t="s">
        <v>112</v>
      </c>
      <c r="C54" s="111">
        <v>21644</v>
      </c>
      <c r="D54" s="115">
        <f>'Vallès Occ.'!D14</f>
      </c>
      <c r="E54" s="113">
        <f>IF('Vallès Occ.'!C14=0,"",C54/D54)</f>
      </c>
      <c r="F54" s="114">
        <f>'Vallès Occ.'!F14</f>
        <v>0</v>
      </c>
      <c r="G54" s="114">
        <f>'Vallès Occ.'!G14</f>
        <v>0</v>
      </c>
    </row>
    <row r="55" spans="1:7" ht="12.75" customHeight="1">
      <c r="A55" s="107" t="s">
        <v>63</v>
      </c>
      <c r="B55" s="107" t="s">
        <v>111</v>
      </c>
      <c r="C55" s="116">
        <v>5867</v>
      </c>
      <c r="D55" s="120">
        <f>Maresme!D6</f>
      </c>
      <c r="E55" s="118">
        <f>IF(Maresme!C6=0,"",C55/D55)</f>
      </c>
      <c r="F55" s="119">
        <f>Maresme!F6</f>
        <v>0</v>
      </c>
      <c r="G55" s="119">
        <f>Maresme!G6</f>
        <v>0</v>
      </c>
    </row>
    <row r="56" spans="1:7" ht="12.75" customHeight="1">
      <c r="A56" s="104" t="s">
        <v>77</v>
      </c>
      <c r="B56" s="104" t="s">
        <v>112</v>
      </c>
      <c r="C56" s="111">
        <v>199817</v>
      </c>
      <c r="D56" s="115">
        <f>'Vallès Occ.'!D15</f>
      </c>
      <c r="E56" s="113">
        <f>IF('Vallès Occ.'!C15=0,"",C56/D56)</f>
      </c>
      <c r="F56" s="114">
        <f>'Vallès Occ.'!F15</f>
        <v>0</v>
      </c>
      <c r="G56" s="114">
        <f>'Vallès Occ.'!G15</f>
        <v>0</v>
      </c>
    </row>
    <row r="57" spans="1:7" ht="12.75" customHeight="1">
      <c r="A57" s="107" t="s">
        <v>64</v>
      </c>
      <c r="B57" s="107" t="s">
        <v>111</v>
      </c>
      <c r="C57" s="116">
        <v>7305</v>
      </c>
      <c r="D57" s="120">
        <f>Maresme!D7</f>
      </c>
      <c r="E57" s="118">
        <f>IF(Maresme!C7=0,"",C57/D57)</f>
      </c>
      <c r="F57" s="119">
        <f>Maresme!F7</f>
        <v>0</v>
      </c>
      <c r="G57" s="119">
        <f>Maresme!G7</f>
        <v>0</v>
      </c>
    </row>
    <row r="58" spans="1:7" ht="12.75" customHeight="1">
      <c r="A58" s="104" t="s">
        <v>24</v>
      </c>
      <c r="B58" s="104" t="s">
        <v>96</v>
      </c>
      <c r="C58" s="111">
        <v>4861</v>
      </c>
      <c r="D58" s="112">
        <f>'Baix Llobr.'!D30</f>
      </c>
      <c r="E58" s="113">
        <f>IF('Baix Llobr.'!C30=0,"",C58/D58)</f>
      </c>
      <c r="F58" s="114">
        <f>'Baix Llobr.'!F30</f>
        <v>0</v>
      </c>
      <c r="G58" s="114">
        <f>'Baix Llobr.'!G30</f>
        <v>0</v>
      </c>
    </row>
    <row r="59" spans="1:7" ht="12.75" customHeight="1">
      <c r="A59" s="107" t="s">
        <v>78</v>
      </c>
      <c r="B59" s="107" t="s">
        <v>112</v>
      </c>
      <c r="C59" s="116">
        <v>1529</v>
      </c>
      <c r="D59" s="120">
        <f>'Vallès Occ.'!D16</f>
      </c>
      <c r="E59" s="118">
        <f>IF('Vallès Occ.'!C16=0,"",C59/D59)</f>
      </c>
      <c r="F59" s="119">
        <f>'Vallès Occ.'!F16</f>
        <v>0</v>
      </c>
      <c r="G59" s="119">
        <f>'Vallès Occ.'!G16</f>
        <v>0</v>
      </c>
    </row>
    <row r="60" spans="1:7" ht="12.75" customHeight="1">
      <c r="A60" s="104" t="s">
        <v>79</v>
      </c>
      <c r="B60" s="104" t="s">
        <v>112</v>
      </c>
      <c r="C60" s="111">
        <v>5094</v>
      </c>
      <c r="D60" s="115">
        <f>'Vallès Occ.'!D17</f>
      </c>
      <c r="E60" s="113">
        <f>IF('Vallès Occ.'!C17=0,"",C60/D60)</f>
      </c>
      <c r="F60" s="114">
        <f>'Vallès Occ.'!F17</f>
        <v>0</v>
      </c>
      <c r="G60" s="114">
        <f>'Vallès Occ.'!G17</f>
        <v>0</v>
      </c>
    </row>
    <row r="61" spans="1:7" ht="12.75" customHeight="1">
      <c r="A61" s="107" t="s">
        <v>25</v>
      </c>
      <c r="B61" s="107" t="s">
        <v>96</v>
      </c>
      <c r="C61" s="116">
        <v>12928</v>
      </c>
      <c r="D61" s="117">
        <f>'Baix Llobr.'!D31</f>
      </c>
      <c r="E61" s="118">
        <f>IF('Baix Llobr.'!C31=0,"",C61/D61)</f>
      </c>
      <c r="F61" s="119">
        <f>'Baix Llobr.'!F31</f>
        <v>0</v>
      </c>
      <c r="G61" s="119">
        <f>'Baix Llobr.'!G31</f>
        <v>0</v>
      </c>
    </row>
    <row r="62" spans="1:7" ht="12.75" customHeight="1">
      <c r="A62" s="104" t="s">
        <v>26</v>
      </c>
      <c r="B62" s="104" t="s">
        <v>96</v>
      </c>
      <c r="C62" s="111">
        <v>61168</v>
      </c>
      <c r="D62" s="112">
        <f>'Baix Llobr.'!D32</f>
      </c>
      <c r="E62" s="113">
        <f>IF('Baix Llobr.'!C32=0,"",C62/D62)</f>
      </c>
      <c r="F62" s="114">
        <f>'Baix Llobr.'!F32</f>
        <v>0</v>
      </c>
      <c r="G62" s="114">
        <f>'Baix Llobr.'!G32</f>
        <v>0</v>
      </c>
    </row>
    <row r="63" spans="1:7" ht="12.75" customHeight="1">
      <c r="A63" s="107" t="s">
        <v>80</v>
      </c>
      <c r="B63" s="107" t="s">
        <v>112</v>
      </c>
      <c r="C63" s="116">
        <v>7036</v>
      </c>
      <c r="D63" s="120">
        <f>'Vallès Occ.'!D18</f>
      </c>
      <c r="E63" s="118">
        <f>IF('Vallès Occ.'!C18=0,"",C63/D63)</f>
      </c>
      <c r="F63" s="119">
        <f>'Vallès Occ.'!F18</f>
        <v>0</v>
      </c>
      <c r="G63" s="119">
        <f>'Vallès Occ.'!G18</f>
        <v>0</v>
      </c>
    </row>
    <row r="64" spans="1:7" ht="12.75">
      <c r="A64" s="99"/>
      <c r="B64" s="99" t="s">
        <v>36</v>
      </c>
      <c r="C64" s="113">
        <f>SUM(C3:C63)</f>
        <v>3916761</v>
      </c>
      <c r="D64" s="112">
        <f>SUM(D3:D63)</f>
        <v>0</v>
      </c>
      <c r="E64" s="113" t="e">
        <f>C64/D64</f>
        <v>#DIV/0!</v>
      </c>
      <c r="F64" s="122"/>
      <c r="G64" s="123"/>
    </row>
    <row r="65" spans="3:7" ht="12.75" customHeight="1">
      <c r="C65" s="151" t="s">
        <v>118</v>
      </c>
      <c r="D65" s="152"/>
      <c r="E65" s="152"/>
      <c r="F65" s="152"/>
      <c r="G65" s="152"/>
    </row>
    <row r="66" ht="12.75" customHeight="1"/>
    <row r="67" spans="2:6" ht="12.75" customHeight="1">
      <c r="B67" s="30"/>
      <c r="C67" s="30"/>
      <c r="D67" s="31"/>
      <c r="F67" s="32"/>
    </row>
    <row r="76" ht="12.75">
      <c r="F76" s="30"/>
    </row>
  </sheetData>
  <sheetProtection sheet="1" objects="1" scenarios="1"/>
  <mergeCells count="2">
    <mergeCell ref="A1:G1"/>
    <mergeCell ref="C65:G65"/>
  </mergeCells>
  <dataValidations count="1">
    <dataValidation type="list" allowBlank="1" showInputMessage="1" showErrorMessage="1" sqref="F66:G67">
      <formula1>$I$3:$I$9</formula1>
    </dataValidation>
  </dataValidations>
  <printOptions horizontalCentered="1" verticalCentered="1"/>
  <pageMargins left="0.35433070866141736" right="0.75" top="0.2755905511811024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d'Ensenyament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 trencaclosques metropolità. Aplicació Informàtica</dc:title>
  <dc:subject/>
  <dc:creator>CdA Can Santoi (cda-cansantoi@serveis.xtec.es)</dc:creator>
  <cp:keywords/>
  <dc:description>El trencaclosques metropolità. Aplicació Informàtica</dc:description>
  <cp:lastModifiedBy>TIC</cp:lastModifiedBy>
  <cp:lastPrinted>2004-01-28T14:52:13Z</cp:lastPrinted>
  <dcterms:created xsi:type="dcterms:W3CDTF">2003-01-17T09:05:03Z</dcterms:created>
  <dcterms:modified xsi:type="dcterms:W3CDTF">2008-03-28T12:08:29Z</dcterms:modified>
  <cp:category/>
  <cp:version/>
  <cp:contentType/>
  <cp:contentStatus/>
</cp:coreProperties>
</file>