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lçades IES" sheetId="1" r:id="rId1"/>
    <sheet name="INCORRECTEBarres sense arreglar" sheetId="2" r:id="rId2"/>
    <sheet name="Histograma correcte " sheetId="3" r:id="rId3"/>
    <sheet name="Circular" sheetId="4" r:id="rId4"/>
  </sheets>
  <definedNames/>
  <calcPr fullCalcOnLoad="1"/>
</workbook>
</file>

<file path=xl/sharedStrings.xml><?xml version="1.0" encoding="utf-8"?>
<sst xmlns="http://schemas.openxmlformats.org/spreadsheetml/2006/main" count="63" uniqueCount="55">
  <si>
    <t>Interval</t>
  </si>
  <si>
    <t>[140,150)</t>
  </si>
  <si>
    <t>[150,160)</t>
  </si>
  <si>
    <t>[160,170)</t>
  </si>
  <si>
    <t>[170,180)</t>
  </si>
  <si>
    <t>[180,190)</t>
  </si>
  <si>
    <t>[190,200)</t>
  </si>
  <si>
    <t>[200,210)</t>
  </si>
  <si>
    <t>Com són moltes dades les hem agrupat en interval (en aquesta cas 7)</t>
  </si>
  <si>
    <r>
      <t>Freqüència absoluta</t>
    </r>
    <r>
      <rPr>
        <b/>
        <sz val="10"/>
        <rFont val="Arial"/>
        <family val="2"/>
      </rPr>
      <t xml:space="preserve"> fi</t>
    </r>
  </si>
  <si>
    <r>
      <t xml:space="preserve">Marca de Classe </t>
    </r>
    <r>
      <rPr>
        <b/>
        <sz val="10"/>
        <rFont val="Arial"/>
        <family val="2"/>
      </rPr>
      <t>Xi</t>
    </r>
  </si>
  <si>
    <t>Amb aquestes dades podem fer gràfics com es mostren en els full adjunts</t>
  </si>
  <si>
    <t>Sumes</t>
  </si>
  <si>
    <t>=</t>
  </si>
  <si>
    <t>Hem recollit les alçades dels alumnes de l'institut i el resultat es recull en aquesta taula</t>
  </si>
  <si>
    <t>Xi · fi</t>
  </si>
  <si>
    <t xml:space="preserve">Així doncs la mitjana és </t>
  </si>
  <si>
    <t xml:space="preserve">dividit per </t>
  </si>
  <si>
    <t xml:space="preserve">La desviació mitjana és </t>
  </si>
  <si>
    <t xml:space="preserve">La desviació mitjana absoluta és </t>
  </si>
  <si>
    <t>Xi - Mitjana</t>
  </si>
  <si>
    <t xml:space="preserve"> (Xi - Mitjana) · fi</t>
  </si>
  <si>
    <t>|Xi - Mitjana|</t>
  </si>
  <si>
    <t>|Xi - Mitjana| · fi</t>
  </si>
  <si>
    <t>(Xi - Mitjana)^2</t>
  </si>
  <si>
    <t>La Desviació tipus o estàndard és l'arrel quadrada de la variància</t>
  </si>
  <si>
    <t>Xi ^2</t>
  </si>
  <si>
    <t>(Xi ^2) · fi</t>
  </si>
  <si>
    <t>(Xi - Mitjana)^2 · fi</t>
  </si>
  <si>
    <t>Observeu que la mitjana de les desviacions respecte la mitjana artimètica sempre dóna zero</t>
  </si>
  <si>
    <t>la mitjana aritmètica de les desviacions absolutes respecte la mitjana</t>
  </si>
  <si>
    <t>la mitjana aritmètiva de les desviacions respecte la mitjana</t>
  </si>
  <si>
    <t>Desviació respecte la mitjana</t>
  </si>
  <si>
    <t>Desviació absoluta respecte la mitjana</t>
  </si>
  <si>
    <t>Desviació quadràtica respecte la mitjana</t>
  </si>
  <si>
    <t>La Variància és la mitjana aritmètica de les desviacions quadràtiques respecte la mitjana</t>
  </si>
  <si>
    <t>i es pot calcular amb dues fòrmules</t>
  </si>
  <si>
    <t>1a) amb aquesta definició</t>
  </si>
  <si>
    <t xml:space="preserve">2a) amb la segona fòrmula </t>
  </si>
  <si>
    <t>Mitjana artimètica de les dades al quadrat menys el quadrat de la mitjana</t>
  </si>
  <si>
    <t>dividit per</t>
  </si>
  <si>
    <t>(</t>
  </si>
  <si>
    <t>^2</t>
  </si>
  <si>
    <t>Així doncs</t>
  </si>
  <si>
    <t>Variància =</t>
  </si>
  <si>
    <t>Dades al quadrat</t>
  </si>
  <si>
    <t>Però també es podem afegir més columnes que ens ajudin a calcular la mitjana aritmètica</t>
  </si>
  <si>
    <t>desviació mitjana, desviació mitjana absoluta, variància i desviació tipus o estàndard, etc.</t>
  </si>
  <si>
    <t xml:space="preserve">Conclusió: </t>
  </si>
  <si>
    <t>Observeu que si volem calcular ràpidament la mitjana i la desviació tipus</t>
  </si>
  <si>
    <t>són suficients aquestes columnes:</t>
  </si>
  <si>
    <t>Mitjana =</t>
  </si>
  <si>
    <t>Desv tipus =</t>
  </si>
  <si>
    <t xml:space="preserve">) menys </t>
  </si>
  <si>
    <t>Per fer els gràfics seleccioneu les dues columnes i utilitzeu l'assistent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</si>
</sst>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#,##0.000"/>
    <numFmt numFmtId="167" formatCode="_-* #,##0.0\ _€_-;\-* #,##0.0\ _€_-;_-* &quot;-&quot;??\ _€_-;_-@_-"/>
    <numFmt numFmtId="168" formatCode="_-* #,##0\ _€_-;\-* #,##0\ _€_-;_-* &quot;-&quot;??\ _€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.75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1" xfId="0" applyNumberForma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3" borderId="1" xfId="0" applyNumberFormat="1" applyFill="1" applyBorder="1" applyAlignment="1">
      <alignment/>
    </xf>
    <xf numFmtId="0" fontId="0" fillId="5" borderId="1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2" borderId="1" xfId="17" applyNumberFormat="1" applyFill="1" applyBorder="1" applyAlignment="1">
      <alignment/>
    </xf>
    <xf numFmtId="0" fontId="1" fillId="2" borderId="1" xfId="17" applyNumberFormat="1" applyFont="1" applyFill="1" applyBorder="1" applyAlignment="1">
      <alignment/>
    </xf>
    <xf numFmtId="0" fontId="0" fillId="4" borderId="1" xfId="17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6" borderId="1" xfId="17" applyNumberFormat="1" applyFill="1" applyBorder="1" applyAlignment="1">
      <alignment/>
    </xf>
    <xf numFmtId="0" fontId="1" fillId="4" borderId="1" xfId="17" applyNumberFormat="1" applyFont="1" applyFill="1" applyBorder="1" applyAlignment="1">
      <alignment/>
    </xf>
    <xf numFmtId="0" fontId="1" fillId="4" borderId="1" xfId="0" applyNumberFormat="1" applyFont="1" applyFill="1" applyBorder="1" applyAlignment="1">
      <alignment/>
    </xf>
    <xf numFmtId="0" fontId="1" fillId="6" borderId="1" xfId="17" applyNumberFormat="1" applyFont="1" applyFill="1" applyBorder="1" applyAlignment="1">
      <alignment/>
    </xf>
    <xf numFmtId="0" fontId="0" fillId="6" borderId="0" xfId="0" applyNumberFormat="1" applyFill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0" fillId="3" borderId="1" xfId="0" applyNumberFormat="1" applyFill="1" applyBorder="1" applyAlignment="1">
      <alignment wrapText="1"/>
    </xf>
    <xf numFmtId="0" fontId="0" fillId="5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5" borderId="1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5" fillId="3" borderId="0" xfId="0" applyNumberFormat="1" applyFont="1" applyFill="1" applyAlignment="1">
      <alignment/>
    </xf>
    <xf numFmtId="0" fontId="0" fillId="7" borderId="0" xfId="0" applyNumberFormat="1" applyFill="1" applyAlignment="1">
      <alignment/>
    </xf>
    <xf numFmtId="0" fontId="4" fillId="7" borderId="0" xfId="0" applyNumberFormat="1" applyFont="1" applyFill="1" applyAlignment="1">
      <alignment/>
    </xf>
    <xf numFmtId="0" fontId="1" fillId="5" borderId="0" xfId="0" applyNumberFormat="1" applyFont="1" applyFill="1" applyAlignment="1">
      <alignment/>
    </xf>
    <xf numFmtId="0" fontId="0" fillId="5" borderId="0" xfId="0" applyNumberFormat="1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5" borderId="0" xfId="0" applyNumberFormat="1" applyFill="1" applyAlignment="1">
      <alignment/>
    </xf>
    <xf numFmtId="0" fontId="0" fillId="4" borderId="1" xfId="0" applyNumberFormat="1" applyFill="1" applyBorder="1" applyAlignment="1">
      <alignment wrapText="1"/>
    </xf>
    <xf numFmtId="0" fontId="0" fillId="6" borderId="1" xfId="0" applyNumberFormat="1" applyFill="1" applyBorder="1" applyAlignment="1">
      <alignment/>
    </xf>
    <xf numFmtId="0" fontId="0" fillId="6" borderId="1" xfId="0" applyNumberFormat="1" applyFill="1" applyBorder="1" applyAlignment="1">
      <alignment wrapText="1"/>
    </xf>
    <xf numFmtId="0" fontId="0" fillId="4" borderId="0" xfId="0" applyNumberFormat="1" applyFill="1" applyAlignment="1">
      <alignment horizontal="center"/>
    </xf>
    <xf numFmtId="0" fontId="0" fillId="6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'Alçades IES'!$A$7:$A$13</c:f>
              <c:strCache/>
            </c:strRef>
          </c:cat>
          <c:val>
            <c:numRef>
              <c:f>'Alçades IES'!$C$7:$C$13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'Alçades IES'!$A$7:$A$13</c:f>
              <c:strCache>
                <c:ptCount val="7"/>
                <c:pt idx="0">
                  <c:v>[140,150)</c:v>
                </c:pt>
                <c:pt idx="1">
                  <c:v>[150,160)</c:v>
                </c:pt>
                <c:pt idx="2">
                  <c:v>[160,170)</c:v>
                </c:pt>
                <c:pt idx="3">
                  <c:v>[170,180)</c:v>
                </c:pt>
                <c:pt idx="4">
                  <c:v>[180,190)</c:v>
                </c:pt>
                <c:pt idx="5">
                  <c:v>[190,200)</c:v>
                </c:pt>
                <c:pt idx="6">
                  <c:v>[200,210)</c:v>
                </c:pt>
              </c:strCache>
            </c:strRef>
          </c:cat>
          <c:val>
            <c:numRef>
              <c:f>'Alçades IES'!$C$7:$C$13</c:f>
              <c:numCache>
                <c:ptCount val="7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125</c:v>
                </c:pt>
                <c:pt idx="4">
                  <c:v>175</c:v>
                </c:pt>
                <c:pt idx="5">
                  <c:v>75</c:v>
                </c:pt>
                <c:pt idx="6">
                  <c:v>25</c:v>
                </c:pt>
              </c:numCache>
            </c:numRef>
          </c:val>
        </c:ser>
        <c:axId val="65068504"/>
        <c:axId val="48745625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auto val="1"/>
        <c:lblOffset val="100"/>
        <c:noMultiLvlLbl val="0"/>
      </c:catAx>
      <c:valAx>
        <c:axId val="48745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Per arreglar el gràfic de barres a HISTOGRAMA cal modificar les propietats del gràfic: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Format sèrie de dades | Opcions | Amplada de la sèrie datos = 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'Alçades IES'!$A$7:$A$13</c:f>
              <c:strCache>
                <c:ptCount val="7"/>
                <c:pt idx="0">
                  <c:v>[140,150)</c:v>
                </c:pt>
                <c:pt idx="1">
                  <c:v>[150,160)</c:v>
                </c:pt>
                <c:pt idx="2">
                  <c:v>[160,170)</c:v>
                </c:pt>
                <c:pt idx="3">
                  <c:v>[170,180)</c:v>
                </c:pt>
                <c:pt idx="4">
                  <c:v>[180,190)</c:v>
                </c:pt>
                <c:pt idx="5">
                  <c:v>[190,200)</c:v>
                </c:pt>
                <c:pt idx="6">
                  <c:v>[200,210)</c:v>
                </c:pt>
              </c:strCache>
            </c:strRef>
          </c:cat>
          <c:val>
            <c:numRef>
              <c:f>'Alçades IES'!$C$7:$C$13</c:f>
              <c:numCache>
                <c:ptCount val="7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125</c:v>
                </c:pt>
                <c:pt idx="4">
                  <c:v>175</c:v>
                </c:pt>
                <c:pt idx="5">
                  <c:v>75</c:v>
                </c:pt>
                <c:pt idx="6">
                  <c:v>25</c:v>
                </c:pt>
              </c:numCache>
            </c:numRef>
          </c:val>
        </c:ser>
        <c:gapWidth val="0"/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auto val="1"/>
        <c:lblOffset val="100"/>
        <c:noMultiLvlLbl val="0"/>
      </c:catAx>
      <c:valAx>
        <c:axId val="5608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'Alçades IES'!$A$7:$A$13</c:f>
              <c:strCache>
                <c:ptCount val="7"/>
                <c:pt idx="0">
                  <c:v>[140,150)</c:v>
                </c:pt>
                <c:pt idx="1">
                  <c:v>[150,160)</c:v>
                </c:pt>
                <c:pt idx="2">
                  <c:v>[160,170)</c:v>
                </c:pt>
                <c:pt idx="3">
                  <c:v>[170,180)</c:v>
                </c:pt>
                <c:pt idx="4">
                  <c:v>[180,190)</c:v>
                </c:pt>
                <c:pt idx="5">
                  <c:v>[190,200)</c:v>
                </c:pt>
                <c:pt idx="6">
                  <c:v>[200,210)</c:v>
                </c:pt>
              </c:strCache>
            </c:strRef>
          </c:cat>
          <c:val>
            <c:numRef>
              <c:f>'Alçades IES'!$C$7:$C$13</c:f>
              <c:numCache>
                <c:ptCount val="7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125</c:v>
                </c:pt>
                <c:pt idx="4">
                  <c:v>175</c:v>
                </c:pt>
                <c:pt idx="5">
                  <c:v>75</c:v>
                </c:pt>
                <c:pt idx="6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4</xdr:row>
      <xdr:rowOff>9525</xdr:rowOff>
    </xdr:from>
    <xdr:to>
      <xdr:col>9</xdr:col>
      <xdr:colOff>57150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4629150" y="657225"/>
        <a:ext cx="395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48500"/>
    <xdr:graphicFrame>
      <xdr:nvGraphicFramePr>
        <xdr:cNvPr id="1" name="Shape 1025"/>
        <xdr:cNvGraphicFramePr/>
      </xdr:nvGraphicFramePr>
      <xdr:xfrm>
        <a:off x="0" y="0"/>
        <a:ext cx="104013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48500"/>
    <xdr:graphicFrame>
      <xdr:nvGraphicFramePr>
        <xdr:cNvPr id="1" name="Shape 1025"/>
        <xdr:cNvGraphicFramePr/>
      </xdr:nvGraphicFramePr>
      <xdr:xfrm>
        <a:off x="0" y="0"/>
        <a:ext cx="104013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48500"/>
    <xdr:graphicFrame>
      <xdr:nvGraphicFramePr>
        <xdr:cNvPr id="1" name="Shape 1025"/>
        <xdr:cNvGraphicFramePr/>
      </xdr:nvGraphicFramePr>
      <xdr:xfrm>
        <a:off x="0" y="0"/>
        <a:ext cx="104013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121" sqref="A121"/>
    </sheetView>
  </sheetViews>
  <sheetFormatPr defaultColWidth="11.421875" defaultRowHeight="12.75"/>
  <cols>
    <col min="1" max="1" width="11.421875" style="1" customWidth="1"/>
    <col min="2" max="2" width="13.28125" style="1" customWidth="1"/>
    <col min="3" max="3" width="17.57421875" style="1" customWidth="1"/>
    <col min="4" max="4" width="13.00390625" style="1" customWidth="1"/>
    <col min="5" max="5" width="16.00390625" style="1" customWidth="1"/>
    <col min="6" max="6" width="15.7109375" style="1" customWidth="1"/>
    <col min="7" max="7" width="15.8515625" style="1" customWidth="1"/>
    <col min="8" max="8" width="13.57421875" style="1" customWidth="1"/>
    <col min="9" max="16384" width="11.421875" style="1" customWidth="1"/>
  </cols>
  <sheetData>
    <row r="1" spans="1:6" s="2" customFormat="1" ht="12.75">
      <c r="A1" s="20" t="s">
        <v>14</v>
      </c>
      <c r="B1" s="21"/>
      <c r="C1" s="21"/>
      <c r="D1" s="21"/>
      <c r="E1" s="21"/>
      <c r="F1" s="22"/>
    </row>
    <row r="2" spans="1:6" s="2" customFormat="1" ht="12.75">
      <c r="A2" s="23"/>
      <c r="B2" s="24"/>
      <c r="C2" s="24"/>
      <c r="D2" s="24"/>
      <c r="E2" s="24"/>
      <c r="F2" s="25"/>
    </row>
    <row r="3" spans="1:6" s="2" customFormat="1" ht="12.75">
      <c r="A3" s="26" t="s">
        <v>8</v>
      </c>
      <c r="B3" s="27"/>
      <c r="C3" s="27"/>
      <c r="D3" s="27"/>
      <c r="E3" s="27"/>
      <c r="F3" s="28"/>
    </row>
    <row r="6" spans="1:3" s="30" customFormat="1" ht="25.5">
      <c r="A6" s="29" t="s">
        <v>0</v>
      </c>
      <c r="B6" s="29" t="s">
        <v>10</v>
      </c>
      <c r="C6" s="29" t="s">
        <v>9</v>
      </c>
    </row>
    <row r="7" spans="1:3" ht="12.75">
      <c r="A7" s="31" t="s">
        <v>1</v>
      </c>
      <c r="B7" s="31">
        <v>145</v>
      </c>
      <c r="C7" s="31">
        <v>100</v>
      </c>
    </row>
    <row r="8" spans="1:3" ht="12.75">
      <c r="A8" s="31" t="s">
        <v>2</v>
      </c>
      <c r="B8" s="31">
        <f aca="true" t="shared" si="0" ref="B8:B13">B7+10</f>
        <v>155</v>
      </c>
      <c r="C8" s="31">
        <v>150</v>
      </c>
    </row>
    <row r="9" spans="1:3" ht="12.75">
      <c r="A9" s="31" t="s">
        <v>3</v>
      </c>
      <c r="B9" s="31">
        <f t="shared" si="0"/>
        <v>165</v>
      </c>
      <c r="C9" s="31">
        <v>200</v>
      </c>
    </row>
    <row r="10" spans="1:3" ht="12.75">
      <c r="A10" s="31" t="s">
        <v>4</v>
      </c>
      <c r="B10" s="31">
        <f t="shared" si="0"/>
        <v>175</v>
      </c>
      <c r="C10" s="31">
        <v>125</v>
      </c>
    </row>
    <row r="11" spans="1:3" ht="12.75">
      <c r="A11" s="31" t="s">
        <v>5</v>
      </c>
      <c r="B11" s="31">
        <f t="shared" si="0"/>
        <v>185</v>
      </c>
      <c r="C11" s="31">
        <v>175</v>
      </c>
    </row>
    <row r="12" spans="1:3" ht="12.75">
      <c r="A12" s="31" t="s">
        <v>6</v>
      </c>
      <c r="B12" s="31">
        <f t="shared" si="0"/>
        <v>195</v>
      </c>
      <c r="C12" s="31">
        <v>75</v>
      </c>
    </row>
    <row r="13" spans="1:3" ht="12.75">
      <c r="A13" s="31" t="s">
        <v>7</v>
      </c>
      <c r="B13" s="31">
        <f t="shared" si="0"/>
        <v>205</v>
      </c>
      <c r="C13" s="31">
        <v>25</v>
      </c>
    </row>
    <row r="14" spans="1:3" s="2" customFormat="1" ht="12.75">
      <c r="A14" s="32" t="s">
        <v>12</v>
      </c>
      <c r="B14" s="32"/>
      <c r="C14" s="32">
        <f>SUM(C7:C13)</f>
        <v>850</v>
      </c>
    </row>
    <row r="16" ht="12.75">
      <c r="A16" s="1" t="s">
        <v>11</v>
      </c>
    </row>
    <row r="17" ht="12.75">
      <c r="A17" s="1" t="s">
        <v>54</v>
      </c>
    </row>
    <row r="19" ht="12.75">
      <c r="A19" s="1" t="s">
        <v>46</v>
      </c>
    </row>
    <row r="20" ht="12.75">
      <c r="A20" s="1" t="s">
        <v>47</v>
      </c>
    </row>
    <row r="22" spans="5:7" ht="38.25">
      <c r="E22" s="33" t="s">
        <v>32</v>
      </c>
      <c r="G22" s="34" t="s">
        <v>33</v>
      </c>
    </row>
    <row r="23" spans="1:8" s="30" customFormat="1" ht="25.5">
      <c r="A23" s="29" t="str">
        <f aca="true" t="shared" si="1" ref="A23:C30">A6</f>
        <v>Interval</v>
      </c>
      <c r="B23" s="35" t="str">
        <f t="shared" si="1"/>
        <v>Marca de Classe Xi</v>
      </c>
      <c r="C23" s="35" t="str">
        <f t="shared" si="1"/>
        <v>Freqüència absoluta fi</v>
      </c>
      <c r="D23" s="35" t="s">
        <v>15</v>
      </c>
      <c r="E23" s="33" t="s">
        <v>20</v>
      </c>
      <c r="F23" s="33" t="s">
        <v>21</v>
      </c>
      <c r="G23" s="34" t="s">
        <v>22</v>
      </c>
      <c r="H23" s="34" t="s">
        <v>23</v>
      </c>
    </row>
    <row r="24" spans="1:8" ht="12.75">
      <c r="A24" s="31" t="str">
        <f t="shared" si="1"/>
        <v>[140,150)</v>
      </c>
      <c r="B24" s="4">
        <f t="shared" si="1"/>
        <v>145</v>
      </c>
      <c r="C24" s="4">
        <f t="shared" si="1"/>
        <v>100</v>
      </c>
      <c r="D24" s="11">
        <f>B24*C24</f>
        <v>14500</v>
      </c>
      <c r="E24" s="8">
        <f aca="true" t="shared" si="2" ref="E24:E30">B24-H$35</f>
        <v>-25.294117647058812</v>
      </c>
      <c r="F24" s="8">
        <f>E24*C24</f>
        <v>-2529.411764705881</v>
      </c>
      <c r="G24" s="9">
        <f>ABS(E24)</f>
        <v>25.294117647058812</v>
      </c>
      <c r="H24" s="9">
        <f>G24*C24</f>
        <v>2529.411764705881</v>
      </c>
    </row>
    <row r="25" spans="1:8" ht="12.75">
      <c r="A25" s="31" t="str">
        <f t="shared" si="1"/>
        <v>[150,160)</v>
      </c>
      <c r="B25" s="4">
        <f t="shared" si="1"/>
        <v>155</v>
      </c>
      <c r="C25" s="4">
        <f t="shared" si="1"/>
        <v>150</v>
      </c>
      <c r="D25" s="11">
        <f aca="true" t="shared" si="3" ref="D25:D30">B25*C25</f>
        <v>23250</v>
      </c>
      <c r="E25" s="8">
        <f t="shared" si="2"/>
        <v>-15.294117647058812</v>
      </c>
      <c r="F25" s="8">
        <f aca="true" t="shared" si="4" ref="F25:F30">E25*C25</f>
        <v>-2294.1176470588216</v>
      </c>
      <c r="G25" s="9">
        <f aca="true" t="shared" si="5" ref="G25:G30">ABS(E25)</f>
        <v>15.294117647058812</v>
      </c>
      <c r="H25" s="9">
        <f aca="true" t="shared" si="6" ref="H25:H30">G25*C25</f>
        <v>2294.1176470588216</v>
      </c>
    </row>
    <row r="26" spans="1:8" ht="12.75">
      <c r="A26" s="31" t="str">
        <f t="shared" si="1"/>
        <v>[160,170)</v>
      </c>
      <c r="B26" s="4">
        <f t="shared" si="1"/>
        <v>165</v>
      </c>
      <c r="C26" s="4">
        <f t="shared" si="1"/>
        <v>200</v>
      </c>
      <c r="D26" s="11">
        <f t="shared" si="3"/>
        <v>33000</v>
      </c>
      <c r="E26" s="8">
        <f t="shared" si="2"/>
        <v>-5.294117647058812</v>
      </c>
      <c r="F26" s="8">
        <f t="shared" si="4"/>
        <v>-1058.8235294117624</v>
      </c>
      <c r="G26" s="9">
        <f t="shared" si="5"/>
        <v>5.294117647058812</v>
      </c>
      <c r="H26" s="9">
        <f t="shared" si="6"/>
        <v>1058.8235294117624</v>
      </c>
    </row>
    <row r="27" spans="1:8" ht="12.75">
      <c r="A27" s="31" t="str">
        <f t="shared" si="1"/>
        <v>[170,180)</v>
      </c>
      <c r="B27" s="4">
        <f t="shared" si="1"/>
        <v>175</v>
      </c>
      <c r="C27" s="4">
        <f t="shared" si="1"/>
        <v>125</v>
      </c>
      <c r="D27" s="11">
        <f t="shared" si="3"/>
        <v>21875</v>
      </c>
      <c r="E27" s="8">
        <f t="shared" si="2"/>
        <v>4.705882352941188</v>
      </c>
      <c r="F27" s="8">
        <f t="shared" si="4"/>
        <v>588.2352941176486</v>
      </c>
      <c r="G27" s="9">
        <f t="shared" si="5"/>
        <v>4.705882352941188</v>
      </c>
      <c r="H27" s="9">
        <f t="shared" si="6"/>
        <v>588.2352941176486</v>
      </c>
    </row>
    <row r="28" spans="1:8" ht="12.75">
      <c r="A28" s="31" t="str">
        <f t="shared" si="1"/>
        <v>[180,190)</v>
      </c>
      <c r="B28" s="4">
        <f t="shared" si="1"/>
        <v>185</v>
      </c>
      <c r="C28" s="4">
        <f t="shared" si="1"/>
        <v>175</v>
      </c>
      <c r="D28" s="11">
        <f t="shared" si="3"/>
        <v>32375</v>
      </c>
      <c r="E28" s="8">
        <f t="shared" si="2"/>
        <v>14.705882352941188</v>
      </c>
      <c r="F28" s="8">
        <f t="shared" si="4"/>
        <v>2573.529411764708</v>
      </c>
      <c r="G28" s="9">
        <f t="shared" si="5"/>
        <v>14.705882352941188</v>
      </c>
      <c r="H28" s="9">
        <f t="shared" si="6"/>
        <v>2573.529411764708</v>
      </c>
    </row>
    <row r="29" spans="1:8" ht="12.75">
      <c r="A29" s="31" t="str">
        <f t="shared" si="1"/>
        <v>[190,200)</v>
      </c>
      <c r="B29" s="4">
        <f t="shared" si="1"/>
        <v>195</v>
      </c>
      <c r="C29" s="4">
        <f t="shared" si="1"/>
        <v>75</v>
      </c>
      <c r="D29" s="11">
        <f t="shared" si="3"/>
        <v>14625</v>
      </c>
      <c r="E29" s="8">
        <f t="shared" si="2"/>
        <v>24.705882352941188</v>
      </c>
      <c r="F29" s="8">
        <f t="shared" si="4"/>
        <v>1852.9411764705892</v>
      </c>
      <c r="G29" s="9">
        <f t="shared" si="5"/>
        <v>24.705882352941188</v>
      </c>
      <c r="H29" s="9">
        <f t="shared" si="6"/>
        <v>1852.9411764705892</v>
      </c>
    </row>
    <row r="30" spans="1:8" ht="12.75">
      <c r="A30" s="31" t="str">
        <f t="shared" si="1"/>
        <v>[200,210)</v>
      </c>
      <c r="B30" s="4">
        <f t="shared" si="1"/>
        <v>205</v>
      </c>
      <c r="C30" s="4">
        <f t="shared" si="1"/>
        <v>25</v>
      </c>
      <c r="D30" s="11">
        <f t="shared" si="3"/>
        <v>5125</v>
      </c>
      <c r="E30" s="8">
        <f t="shared" si="2"/>
        <v>34.70588235294119</v>
      </c>
      <c r="F30" s="8">
        <f t="shared" si="4"/>
        <v>867.6470588235297</v>
      </c>
      <c r="G30" s="9">
        <f t="shared" si="5"/>
        <v>34.70588235294119</v>
      </c>
      <c r="H30" s="9">
        <f t="shared" si="6"/>
        <v>867.6470588235297</v>
      </c>
    </row>
    <row r="31" spans="1:8" s="2" customFormat="1" ht="12.75">
      <c r="A31" s="32" t="str">
        <f>A14</f>
        <v>Sumes</v>
      </c>
      <c r="B31" s="5"/>
      <c r="C31" s="5">
        <f>SUM(C24:C30)</f>
        <v>850</v>
      </c>
      <c r="D31" s="12">
        <f>SUM(D24:D30)</f>
        <v>144750</v>
      </c>
      <c r="E31" s="6"/>
      <c r="F31" s="6">
        <f>ROUND(SUM(F24:F30),9)</f>
        <v>0</v>
      </c>
      <c r="G31" s="36"/>
      <c r="H31" s="36">
        <f>SUM(H24:H30)</f>
        <v>11764.70588235294</v>
      </c>
    </row>
    <row r="35" spans="2:8" ht="12.75">
      <c r="B35" s="3" t="s">
        <v>16</v>
      </c>
      <c r="C35" s="3"/>
      <c r="D35" s="37">
        <f>D31</f>
        <v>144750</v>
      </c>
      <c r="E35" s="38" t="s">
        <v>17</v>
      </c>
      <c r="F35" s="37">
        <f>C31</f>
        <v>850</v>
      </c>
      <c r="G35" s="38" t="s">
        <v>13</v>
      </c>
      <c r="H35" s="3">
        <f>D31/C31</f>
        <v>170.2941176470588</v>
      </c>
    </row>
    <row r="36" spans="5:7" ht="12.75">
      <c r="E36" s="39"/>
      <c r="G36" s="39"/>
    </row>
    <row r="37" spans="2:8" ht="12.75">
      <c r="B37" s="10" t="s">
        <v>18</v>
      </c>
      <c r="C37" s="10"/>
      <c r="D37" s="10">
        <f>F31</f>
        <v>0</v>
      </c>
      <c r="E37" s="40" t="s">
        <v>17</v>
      </c>
      <c r="F37" s="10">
        <f>C31</f>
        <v>850</v>
      </c>
      <c r="G37" s="40" t="s">
        <v>13</v>
      </c>
      <c r="H37" s="10">
        <f>F31/C31</f>
        <v>0</v>
      </c>
    </row>
    <row r="38" spans="2:8" ht="12.75">
      <c r="B38" s="10"/>
      <c r="C38" s="10" t="s">
        <v>31</v>
      </c>
      <c r="D38" s="10"/>
      <c r="E38" s="40"/>
      <c r="F38" s="10"/>
      <c r="G38" s="40"/>
      <c r="H38" s="10"/>
    </row>
    <row r="39" spans="2:8" ht="12.75">
      <c r="B39" s="10"/>
      <c r="C39" s="41" t="s">
        <v>29</v>
      </c>
      <c r="D39" s="10"/>
      <c r="E39" s="10"/>
      <c r="F39" s="10"/>
      <c r="G39" s="10"/>
      <c r="H39" s="10"/>
    </row>
    <row r="40" s="42" customFormat="1" ht="12.75">
      <c r="C40" s="43"/>
    </row>
    <row r="41" spans="2:8" ht="12.75">
      <c r="B41" s="44" t="s">
        <v>19</v>
      </c>
      <c r="C41" s="44"/>
      <c r="D41" s="45">
        <f>H31</f>
        <v>11764.70588235294</v>
      </c>
      <c r="E41" s="45" t="s">
        <v>17</v>
      </c>
      <c r="F41" s="45">
        <f>C31</f>
        <v>850</v>
      </c>
      <c r="G41" s="46" t="s">
        <v>13</v>
      </c>
      <c r="H41" s="44">
        <f>H31/C31</f>
        <v>13.840830449826989</v>
      </c>
    </row>
    <row r="42" spans="3:6" ht="12.75">
      <c r="C42" s="47" t="s">
        <v>30</v>
      </c>
      <c r="D42" s="47"/>
      <c r="E42" s="47"/>
      <c r="F42" s="47"/>
    </row>
    <row r="44" spans="4:6" ht="51">
      <c r="D44" s="48" t="s">
        <v>34</v>
      </c>
      <c r="F44" s="49" t="s">
        <v>45</v>
      </c>
    </row>
    <row r="45" spans="1:7" s="30" customFormat="1" ht="25.5">
      <c r="A45" s="29" t="str">
        <f aca="true" t="shared" si="7" ref="A45:C52">A23</f>
        <v>Interval</v>
      </c>
      <c r="B45" s="29" t="str">
        <f t="shared" si="7"/>
        <v>Marca de Classe Xi</v>
      </c>
      <c r="C45" s="29" t="str">
        <f t="shared" si="7"/>
        <v>Freqüència absoluta fi</v>
      </c>
      <c r="D45" s="48" t="s">
        <v>24</v>
      </c>
      <c r="E45" s="48" t="s">
        <v>28</v>
      </c>
      <c r="F45" s="50" t="s">
        <v>26</v>
      </c>
      <c r="G45" s="50" t="s">
        <v>27</v>
      </c>
    </row>
    <row r="46" spans="1:7" ht="12.75">
      <c r="A46" s="31" t="str">
        <f t="shared" si="7"/>
        <v>[140,150)</v>
      </c>
      <c r="B46" s="31">
        <f t="shared" si="7"/>
        <v>145</v>
      </c>
      <c r="C46" s="31">
        <f t="shared" si="7"/>
        <v>100</v>
      </c>
      <c r="D46" s="13">
        <f>E24^2</f>
        <v>639.792387543252</v>
      </c>
      <c r="E46" s="14">
        <f>D46*C46</f>
        <v>63979.2387543252</v>
      </c>
      <c r="F46" s="15">
        <f aca="true" t="shared" si="8" ref="F46:F52">B46^2</f>
        <v>21025</v>
      </c>
      <c r="G46" s="15">
        <f aca="true" t="shared" si="9" ref="G46:G52">F46*C46</f>
        <v>2102500</v>
      </c>
    </row>
    <row r="47" spans="1:7" ht="12.75">
      <c r="A47" s="31" t="str">
        <f t="shared" si="7"/>
        <v>[150,160)</v>
      </c>
      <c r="B47" s="31">
        <f t="shared" si="7"/>
        <v>155</v>
      </c>
      <c r="C47" s="31">
        <f t="shared" si="7"/>
        <v>150</v>
      </c>
      <c r="D47" s="13">
        <f aca="true" t="shared" si="10" ref="D47:D52">E25^2</f>
        <v>233.91003460207577</v>
      </c>
      <c r="E47" s="14">
        <f aca="true" t="shared" si="11" ref="E47:E52">D47*C47</f>
        <v>35086.50519031136</v>
      </c>
      <c r="F47" s="15">
        <f t="shared" si="8"/>
        <v>24025</v>
      </c>
      <c r="G47" s="15">
        <f t="shared" si="9"/>
        <v>3603750</v>
      </c>
    </row>
    <row r="48" spans="1:7" ht="12.75">
      <c r="A48" s="31" t="str">
        <f t="shared" si="7"/>
        <v>[160,170)</v>
      </c>
      <c r="B48" s="31">
        <f t="shared" si="7"/>
        <v>165</v>
      </c>
      <c r="C48" s="31">
        <f t="shared" si="7"/>
        <v>200</v>
      </c>
      <c r="D48" s="13">
        <f t="shared" si="10"/>
        <v>28.027681660899532</v>
      </c>
      <c r="E48" s="14">
        <f t="shared" si="11"/>
        <v>5605.536332179907</v>
      </c>
      <c r="F48" s="15">
        <f t="shared" si="8"/>
        <v>27225</v>
      </c>
      <c r="G48" s="15">
        <f t="shared" si="9"/>
        <v>5445000</v>
      </c>
    </row>
    <row r="49" spans="1:7" ht="12.75">
      <c r="A49" s="31" t="str">
        <f t="shared" si="7"/>
        <v>[170,180)</v>
      </c>
      <c r="B49" s="31">
        <f t="shared" si="7"/>
        <v>175</v>
      </c>
      <c r="C49" s="31">
        <f t="shared" si="7"/>
        <v>125</v>
      </c>
      <c r="D49" s="13">
        <f t="shared" si="10"/>
        <v>22.145328719723295</v>
      </c>
      <c r="E49" s="14">
        <f t="shared" si="11"/>
        <v>2768.166089965412</v>
      </c>
      <c r="F49" s="15">
        <f t="shared" si="8"/>
        <v>30625</v>
      </c>
      <c r="G49" s="15">
        <f t="shared" si="9"/>
        <v>3828125</v>
      </c>
    </row>
    <row r="50" spans="1:7" ht="12.75">
      <c r="A50" s="31" t="str">
        <f t="shared" si="7"/>
        <v>[180,190)</v>
      </c>
      <c r="B50" s="31">
        <f t="shared" si="7"/>
        <v>185</v>
      </c>
      <c r="C50" s="31">
        <f t="shared" si="7"/>
        <v>175</v>
      </c>
      <c r="D50" s="13">
        <f t="shared" si="10"/>
        <v>216.26297577854706</v>
      </c>
      <c r="E50" s="14">
        <f t="shared" si="11"/>
        <v>37846.02076124574</v>
      </c>
      <c r="F50" s="15">
        <f t="shared" si="8"/>
        <v>34225</v>
      </c>
      <c r="G50" s="15">
        <f t="shared" si="9"/>
        <v>5989375</v>
      </c>
    </row>
    <row r="51" spans="1:7" ht="12.75">
      <c r="A51" s="31" t="str">
        <f t="shared" si="7"/>
        <v>[190,200)</v>
      </c>
      <c r="B51" s="31">
        <f t="shared" si="7"/>
        <v>195</v>
      </c>
      <c r="C51" s="31">
        <f t="shared" si="7"/>
        <v>75</v>
      </c>
      <c r="D51" s="13">
        <f t="shared" si="10"/>
        <v>610.3806228373708</v>
      </c>
      <c r="E51" s="14">
        <f t="shared" si="11"/>
        <v>45778.54671280281</v>
      </c>
      <c r="F51" s="15">
        <f t="shared" si="8"/>
        <v>38025</v>
      </c>
      <c r="G51" s="15">
        <f t="shared" si="9"/>
        <v>2851875</v>
      </c>
    </row>
    <row r="52" spans="1:7" ht="12.75">
      <c r="A52" s="31" t="str">
        <f t="shared" si="7"/>
        <v>[200,210)</v>
      </c>
      <c r="B52" s="31">
        <f t="shared" si="7"/>
        <v>205</v>
      </c>
      <c r="C52" s="31">
        <f t="shared" si="7"/>
        <v>25</v>
      </c>
      <c r="D52" s="13">
        <f t="shared" si="10"/>
        <v>1204.4982698961946</v>
      </c>
      <c r="E52" s="14">
        <f t="shared" si="11"/>
        <v>30112.456747404867</v>
      </c>
      <c r="F52" s="15">
        <f t="shared" si="8"/>
        <v>42025</v>
      </c>
      <c r="G52" s="15">
        <f t="shared" si="9"/>
        <v>1050625</v>
      </c>
    </row>
    <row r="53" spans="1:7" ht="12.75">
      <c r="A53" s="31" t="str">
        <f>A31</f>
        <v>Sumes</v>
      </c>
      <c r="B53" s="31"/>
      <c r="C53" s="32">
        <f>C31</f>
        <v>850</v>
      </c>
      <c r="D53" s="16"/>
      <c r="E53" s="17">
        <f>SUM(E46:E52)</f>
        <v>221176.4705882353</v>
      </c>
      <c r="F53" s="15"/>
      <c r="G53" s="18">
        <f>SUM(G46:G52)</f>
        <v>24871250</v>
      </c>
    </row>
    <row r="56" ht="12.75">
      <c r="B56" s="2" t="s">
        <v>35</v>
      </c>
    </row>
    <row r="57" ht="12.75">
      <c r="B57" s="2" t="s">
        <v>36</v>
      </c>
    </row>
    <row r="58" spans="2:3" ht="12.75">
      <c r="B58" s="7" t="s">
        <v>37</v>
      </c>
      <c r="C58" s="7"/>
    </row>
    <row r="59" spans="2:7" ht="12.75">
      <c r="B59" s="7"/>
      <c r="C59" s="7">
        <f>E53</f>
        <v>221176.4705882353</v>
      </c>
      <c r="D59" s="7" t="s">
        <v>17</v>
      </c>
      <c r="E59" s="51">
        <f>C53</f>
        <v>850</v>
      </c>
      <c r="F59" s="51" t="s">
        <v>13</v>
      </c>
      <c r="G59" s="7">
        <f>E53/C53</f>
        <v>260.2076124567474</v>
      </c>
    </row>
    <row r="61" spans="2:8" ht="12.75">
      <c r="B61" s="19" t="s">
        <v>38</v>
      </c>
      <c r="C61" s="19"/>
      <c r="D61" s="19"/>
      <c r="E61" s="19"/>
      <c r="F61" s="19"/>
      <c r="G61" s="19"/>
      <c r="H61" s="19"/>
    </row>
    <row r="62" spans="2:8" ht="12.75">
      <c r="B62" s="19"/>
      <c r="C62" s="19" t="s">
        <v>39</v>
      </c>
      <c r="D62" s="19"/>
      <c r="E62" s="19"/>
      <c r="F62" s="19"/>
      <c r="G62" s="19"/>
      <c r="H62" s="19"/>
    </row>
    <row r="63" spans="2:8" ht="12.75">
      <c r="B63" s="52" t="s">
        <v>41</v>
      </c>
      <c r="C63" s="19">
        <f>G53</f>
        <v>24871250</v>
      </c>
      <c r="D63" s="19" t="s">
        <v>40</v>
      </c>
      <c r="E63" s="19">
        <f>C53</f>
        <v>850</v>
      </c>
      <c r="F63" s="19" t="s">
        <v>53</v>
      </c>
      <c r="G63" s="19">
        <f>H35</f>
        <v>170.2941176470588</v>
      </c>
      <c r="H63" s="19" t="s">
        <v>42</v>
      </c>
    </row>
    <row r="64" spans="2:8" ht="12.75">
      <c r="B64" s="52"/>
      <c r="C64" s="19"/>
      <c r="D64" s="19"/>
      <c r="E64" s="19"/>
      <c r="F64" s="19"/>
      <c r="G64" s="19"/>
      <c r="H64" s="19"/>
    </row>
    <row r="65" spans="2:8" ht="12.75">
      <c r="B65" s="19"/>
      <c r="C65" s="19" t="s">
        <v>43</v>
      </c>
      <c r="D65" s="19" t="s">
        <v>44</v>
      </c>
      <c r="E65" s="19">
        <f>(G53/C53)-H35^2</f>
        <v>260.20761245675385</v>
      </c>
      <c r="F65" s="19"/>
      <c r="G65" s="19"/>
      <c r="H65" s="19"/>
    </row>
    <row r="66" s="53" customFormat="1" ht="12.75"/>
    <row r="67" s="53" customFormat="1" ht="12.75"/>
    <row r="68" spans="2:7" ht="12.75">
      <c r="B68" s="2" t="s">
        <v>25</v>
      </c>
      <c r="C68" s="2"/>
      <c r="D68" s="2"/>
      <c r="E68" s="2"/>
      <c r="F68" s="54" t="s">
        <v>13</v>
      </c>
      <c r="G68" s="54">
        <f>SQRT(E65)</f>
        <v>16.130952000943832</v>
      </c>
    </row>
    <row r="69" ht="12.75">
      <c r="F69" s="39"/>
    </row>
    <row r="70" ht="12.75">
      <c r="G70" s="39"/>
    </row>
    <row r="71" spans="7:8" ht="12.75">
      <c r="G71" s="39"/>
      <c r="H71" s="2"/>
    </row>
    <row r="72" s="55" customFormat="1" ht="20.25">
      <c r="A72" s="55" t="s">
        <v>48</v>
      </c>
    </row>
    <row r="73" s="55" customFormat="1" ht="20.25">
      <c r="A73" s="55" t="s">
        <v>49</v>
      </c>
    </row>
    <row r="74" ht="20.25">
      <c r="A74" s="55" t="s">
        <v>50</v>
      </c>
    </row>
    <row r="76" spans="1:6" s="30" customFormat="1" ht="25.5">
      <c r="A76" s="29" t="str">
        <f aca="true" t="shared" si="12" ref="A76:D83">A23</f>
        <v>Interval</v>
      </c>
      <c r="B76" s="29" t="str">
        <f t="shared" si="12"/>
        <v>Marca de Classe Xi</v>
      </c>
      <c r="C76" s="35" t="str">
        <f t="shared" si="12"/>
        <v>Freqüència absoluta fi</v>
      </c>
      <c r="D76" s="35" t="str">
        <f t="shared" si="12"/>
        <v>Xi · fi</v>
      </c>
      <c r="E76" s="50" t="str">
        <f aca="true" t="shared" si="13" ref="E76:E84">F45</f>
        <v>Xi ^2</v>
      </c>
      <c r="F76" s="50" t="str">
        <f aca="true" t="shared" si="14" ref="F76:F84">G45</f>
        <v>(Xi ^2) · fi</v>
      </c>
    </row>
    <row r="77" spans="1:6" ht="12.75">
      <c r="A77" s="31" t="str">
        <f t="shared" si="12"/>
        <v>[140,150)</v>
      </c>
      <c r="B77" s="31">
        <f t="shared" si="12"/>
        <v>145</v>
      </c>
      <c r="C77" s="4">
        <f t="shared" si="12"/>
        <v>100</v>
      </c>
      <c r="D77" s="4">
        <f t="shared" si="12"/>
        <v>14500</v>
      </c>
      <c r="E77" s="50">
        <f t="shared" si="13"/>
        <v>21025</v>
      </c>
      <c r="F77" s="50">
        <f t="shared" si="14"/>
        <v>2102500</v>
      </c>
    </row>
    <row r="78" spans="1:6" ht="12.75">
      <c r="A78" s="31" t="str">
        <f t="shared" si="12"/>
        <v>[150,160)</v>
      </c>
      <c r="B78" s="31">
        <f t="shared" si="12"/>
        <v>155</v>
      </c>
      <c r="C78" s="4">
        <f t="shared" si="12"/>
        <v>150</v>
      </c>
      <c r="D78" s="4">
        <f t="shared" si="12"/>
        <v>23250</v>
      </c>
      <c r="E78" s="50">
        <f t="shared" si="13"/>
        <v>24025</v>
      </c>
      <c r="F78" s="50">
        <f t="shared" si="14"/>
        <v>3603750</v>
      </c>
    </row>
    <row r="79" spans="1:6" ht="12.75">
      <c r="A79" s="31" t="str">
        <f t="shared" si="12"/>
        <v>[160,170)</v>
      </c>
      <c r="B79" s="31">
        <f t="shared" si="12"/>
        <v>165</v>
      </c>
      <c r="C79" s="4">
        <f t="shared" si="12"/>
        <v>200</v>
      </c>
      <c r="D79" s="4">
        <f t="shared" si="12"/>
        <v>33000</v>
      </c>
      <c r="E79" s="50">
        <f t="shared" si="13"/>
        <v>27225</v>
      </c>
      <c r="F79" s="50">
        <f t="shared" si="14"/>
        <v>5445000</v>
      </c>
    </row>
    <row r="80" spans="1:6" ht="12.75">
      <c r="A80" s="31" t="str">
        <f t="shared" si="12"/>
        <v>[170,180)</v>
      </c>
      <c r="B80" s="31">
        <f t="shared" si="12"/>
        <v>175</v>
      </c>
      <c r="C80" s="4">
        <f t="shared" si="12"/>
        <v>125</v>
      </c>
      <c r="D80" s="4">
        <f t="shared" si="12"/>
        <v>21875</v>
      </c>
      <c r="E80" s="50">
        <f t="shared" si="13"/>
        <v>30625</v>
      </c>
      <c r="F80" s="50">
        <f t="shared" si="14"/>
        <v>3828125</v>
      </c>
    </row>
    <row r="81" spans="1:6" ht="12.75">
      <c r="A81" s="31" t="str">
        <f t="shared" si="12"/>
        <v>[180,190)</v>
      </c>
      <c r="B81" s="31">
        <f t="shared" si="12"/>
        <v>185</v>
      </c>
      <c r="C81" s="4">
        <f t="shared" si="12"/>
        <v>175</v>
      </c>
      <c r="D81" s="4">
        <f t="shared" si="12"/>
        <v>32375</v>
      </c>
      <c r="E81" s="50">
        <f t="shared" si="13"/>
        <v>34225</v>
      </c>
      <c r="F81" s="50">
        <f t="shared" si="14"/>
        <v>5989375</v>
      </c>
    </row>
    <row r="82" spans="1:6" ht="12.75">
      <c r="A82" s="31" t="str">
        <f t="shared" si="12"/>
        <v>[190,200)</v>
      </c>
      <c r="B82" s="31">
        <f t="shared" si="12"/>
        <v>195</v>
      </c>
      <c r="C82" s="4">
        <f t="shared" si="12"/>
        <v>75</v>
      </c>
      <c r="D82" s="4">
        <f t="shared" si="12"/>
        <v>14625</v>
      </c>
      <c r="E82" s="50">
        <f t="shared" si="13"/>
        <v>38025</v>
      </c>
      <c r="F82" s="50">
        <f t="shared" si="14"/>
        <v>2851875</v>
      </c>
    </row>
    <row r="83" spans="1:6" ht="12.75">
      <c r="A83" s="31" t="str">
        <f t="shared" si="12"/>
        <v>[200,210)</v>
      </c>
      <c r="B83" s="31">
        <f t="shared" si="12"/>
        <v>205</v>
      </c>
      <c r="C83" s="4">
        <f t="shared" si="12"/>
        <v>25</v>
      </c>
      <c r="D83" s="4">
        <f t="shared" si="12"/>
        <v>5125</v>
      </c>
      <c r="E83" s="50">
        <f t="shared" si="13"/>
        <v>42025</v>
      </c>
      <c r="F83" s="50">
        <f t="shared" si="14"/>
        <v>1050625</v>
      </c>
    </row>
    <row r="84" spans="1:6" ht="12.75">
      <c r="A84" s="31"/>
      <c r="B84" s="31"/>
      <c r="C84" s="4">
        <f>C31</f>
        <v>850</v>
      </c>
      <c r="D84" s="4">
        <f>D31</f>
        <v>144750</v>
      </c>
      <c r="E84" s="50">
        <f t="shared" si="13"/>
        <v>0</v>
      </c>
      <c r="F84" s="50">
        <f t="shared" si="14"/>
        <v>24871250</v>
      </c>
    </row>
    <row r="88" spans="2:3" ht="12.75">
      <c r="B88" s="2" t="s">
        <v>51</v>
      </c>
      <c r="C88" s="2">
        <f>D84/C84</f>
        <v>170.2941176470588</v>
      </c>
    </row>
    <row r="89" spans="2:3" ht="12.75">
      <c r="B89" s="2" t="s">
        <v>44</v>
      </c>
      <c r="C89" s="2">
        <f>F84/C84-C88^2</f>
        <v>260.20761245675385</v>
      </c>
    </row>
    <row r="90" spans="2:3" ht="12.75">
      <c r="B90" s="2" t="s">
        <v>52</v>
      </c>
      <c r="C90" s="2">
        <f>SQRT(C89)</f>
        <v>16.130952000943832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JBALMES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ANGAMU</dc:creator>
  <cp:keywords/>
  <dc:description/>
  <cp:lastModifiedBy>Antoni Garrido Muñoz</cp:lastModifiedBy>
  <dcterms:created xsi:type="dcterms:W3CDTF">2007-09-25T13:46:21Z</dcterms:created>
  <dcterms:modified xsi:type="dcterms:W3CDTF">2007-10-22T15:45:40Z</dcterms:modified>
  <cp:category/>
  <cp:version/>
  <cp:contentType/>
  <cp:contentStatus/>
</cp:coreProperties>
</file>