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<sst xmlns="http://schemas.openxmlformats.org/spreadsheetml/2006/main" count="24" uniqueCount="11">
  <si>
    <t>Tenim:</t>
  </si>
  <si>
    <t>NaOH</t>
  </si>
  <si>
    <t>V</t>
  </si>
  <si>
    <t>V (ml) NaOH</t>
  </si>
  <si>
    <t>pH</t>
  </si>
  <si>
    <t>M</t>
  </si>
  <si>
    <t>ml</t>
  </si>
  <si>
    <r>
      <t>Valoració d'un àcid feble, CH</t>
    </r>
    <r>
      <rPr>
        <b/>
        <u val="single"/>
        <vertAlign val="subscript"/>
        <sz val="10"/>
        <rFont val="Comic Sans MS"/>
        <family val="4"/>
      </rPr>
      <t>3</t>
    </r>
    <r>
      <rPr>
        <b/>
        <u val="single"/>
        <sz val="10"/>
        <rFont val="Comic Sans MS"/>
        <family val="4"/>
      </rPr>
      <t>COOH, amb una base forta NaOH</t>
    </r>
  </si>
  <si>
    <r>
      <t>CH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COOH</t>
    </r>
  </si>
  <si>
    <r>
      <t>Ka</t>
    </r>
    <r>
      <rPr>
        <sz val="10"/>
        <rFont val="Arial"/>
        <family val="0"/>
      </rPr>
      <t xml:space="preserve"> = 1,79 ·10</t>
    </r>
    <r>
      <rPr>
        <vertAlign val="superscript"/>
        <sz val="10"/>
        <rFont val="Arial"/>
        <family val="2"/>
      </rPr>
      <t>-5</t>
    </r>
  </si>
  <si>
    <t>(ml)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</si>
</sst>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5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.25"/>
      <name val="Arial"/>
      <family val="0"/>
    </font>
    <font>
      <b/>
      <u val="single"/>
      <sz val="10"/>
      <name val="Andromeda"/>
      <family val="0"/>
    </font>
    <font>
      <b/>
      <u val="single"/>
      <sz val="10"/>
      <name val="Comic Sans MS"/>
      <family val="4"/>
    </font>
    <font>
      <b/>
      <u val="single"/>
      <vertAlign val="subscript"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Comic Sans MS"/>
      <family val="4"/>
    </font>
    <font>
      <b/>
      <sz val="8.25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2" borderId="1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2" borderId="8" xfId="0" applyFont="1" applyFill="1" applyBorder="1" applyAlignment="1">
      <alignment/>
    </xf>
    <xf numFmtId="171" fontId="0" fillId="0" borderId="1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Corba de valoració d'un àcid feble amb una base forta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Hoja1!$E$4:$E$23</c:f>
              <c:numCache/>
            </c:numRef>
          </c:cat>
          <c:val>
            <c:numRef>
              <c:f>Hoja1!$F$4:$F$23</c:f>
              <c:numCache/>
            </c:numRef>
          </c:val>
          <c:smooth val="0"/>
        </c:ser>
        <c:axId val="19489776"/>
        <c:axId val="41190257"/>
      </c:lineChart>
      <c:catAx>
        <c:axId val="1948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Volum (ml) de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90257"/>
        <c:crosses val="autoZero"/>
        <c:auto val="1"/>
        <c:lblOffset val="100"/>
        <c:noMultiLvlLbl val="0"/>
      </c:catAx>
      <c:valAx>
        <c:axId val="41190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89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Corba valoració d'un àcid feble amb una base forta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Hoja2!$E$4:$E$26</c:f>
              <c:numCache/>
            </c:numRef>
          </c:cat>
          <c:val>
            <c:numRef>
              <c:f>Hoja2!$F$4:$F$26</c:f>
              <c:numCache/>
            </c:numRef>
          </c:val>
          <c:smooth val="0"/>
        </c:ser>
        <c:axId val="35167994"/>
        <c:axId val="48076491"/>
      </c:lineChart>
      <c:catAx>
        <c:axId val="35167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Volum (ml)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76491"/>
        <c:crosses val="autoZero"/>
        <c:auto val="1"/>
        <c:lblOffset val="100"/>
        <c:noMultiLvlLbl val="0"/>
      </c:catAx>
      <c:valAx>
        <c:axId val="48076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167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142875</xdr:rowOff>
    </xdr:from>
    <xdr:to>
      <xdr:col>11</xdr:col>
      <xdr:colOff>142875</xdr:colOff>
      <xdr:row>25</xdr:row>
      <xdr:rowOff>142875</xdr:rowOff>
    </xdr:to>
    <xdr:graphicFrame>
      <xdr:nvGraphicFramePr>
        <xdr:cNvPr id="1" name="Chart 9"/>
        <xdr:cNvGraphicFramePr/>
      </xdr:nvGraphicFramePr>
      <xdr:xfrm>
        <a:off x="3571875" y="352425"/>
        <a:ext cx="38862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9525</xdr:rowOff>
    </xdr:from>
    <xdr:to>
      <xdr:col>12</xdr:col>
      <xdr:colOff>438150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4343400" y="381000"/>
        <a:ext cx="42291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7">
      <selection activeCell="B29" sqref="B29"/>
    </sheetView>
  </sheetViews>
  <sheetFormatPr defaultColWidth="11.421875" defaultRowHeight="12.75"/>
  <cols>
    <col min="1" max="1" width="5.421875" style="0" customWidth="1"/>
    <col min="3" max="3" width="4.00390625" style="0" customWidth="1"/>
    <col min="4" max="4" width="8.8515625" style="0" customWidth="1"/>
  </cols>
  <sheetData>
    <row r="1" spans="1:5" ht="16.5">
      <c r="A1" s="3" t="s">
        <v>7</v>
      </c>
      <c r="B1" s="2"/>
      <c r="C1" s="2"/>
      <c r="D1" s="2"/>
      <c r="E1" s="2"/>
    </row>
    <row r="3" spans="2:6" ht="12.75">
      <c r="B3" s="1" t="s">
        <v>0</v>
      </c>
      <c r="E3" s="16" t="s">
        <v>3</v>
      </c>
      <c r="F3" s="17" t="s">
        <v>4</v>
      </c>
    </row>
    <row r="4" spans="2:6" ht="14.25">
      <c r="B4" s="18" t="s">
        <v>8</v>
      </c>
      <c r="C4" s="19"/>
      <c r="E4" s="5">
        <v>0</v>
      </c>
      <c r="F4" s="4">
        <f>-LOG10(SQRT($B$5*0.0000179))</f>
        <v>2.524088482342044</v>
      </c>
    </row>
    <row r="5" spans="2:6" ht="12.75">
      <c r="B5" s="8">
        <v>0.5</v>
      </c>
      <c r="C5" s="9" t="s">
        <v>5</v>
      </c>
      <c r="E5" s="5">
        <v>5</v>
      </c>
      <c r="F5" s="4">
        <f aca="true" t="shared" si="0" ref="F5:F15">-LOG10(0.0000179)-LOG10((((($B$6/1000*$B$5)-(E5/1000*$B$10))/(E5/1000+$B$6/1000)))/((E5/1000*$B$10)/(E5/1000+$B$6/1000)))</f>
        <v>3.792904459580782</v>
      </c>
    </row>
    <row r="6" spans="2:6" ht="12.75">
      <c r="B6" s="10">
        <v>50</v>
      </c>
      <c r="C6" s="11" t="s">
        <v>6</v>
      </c>
      <c r="E6" s="5">
        <v>10</v>
      </c>
      <c r="F6" s="4">
        <f t="shared" si="0"/>
        <v>4.145086977692144</v>
      </c>
    </row>
    <row r="7" spans="2:6" ht="14.25">
      <c r="B7" s="15" t="s">
        <v>9</v>
      </c>
      <c r="C7" s="9"/>
      <c r="E7" s="5">
        <v>15</v>
      </c>
      <c r="F7" s="4">
        <f t="shared" si="0"/>
        <v>4.379170183725512</v>
      </c>
    </row>
    <row r="8" spans="3:6" ht="12.75">
      <c r="C8" s="1"/>
      <c r="E8" s="5">
        <v>20</v>
      </c>
      <c r="F8" s="4">
        <f t="shared" si="0"/>
        <v>4.571055709964425</v>
      </c>
    </row>
    <row r="9" spans="2:6" ht="12.75">
      <c r="B9" s="18" t="s">
        <v>1</v>
      </c>
      <c r="C9" s="20"/>
      <c r="E9" s="5">
        <v>25</v>
      </c>
      <c r="F9" s="4">
        <f t="shared" si="0"/>
        <v>4.747146969020107</v>
      </c>
    </row>
    <row r="10" spans="2:6" ht="12.75">
      <c r="B10" s="13">
        <v>0.5</v>
      </c>
      <c r="C10" s="12" t="s">
        <v>5</v>
      </c>
      <c r="E10" s="5">
        <v>30</v>
      </c>
      <c r="F10" s="4">
        <f t="shared" si="0"/>
        <v>4.923238228075788</v>
      </c>
    </row>
    <row r="11" spans="2:6" ht="12.75">
      <c r="B11" s="14" t="s">
        <v>2</v>
      </c>
      <c r="C11" s="9" t="s">
        <v>10</v>
      </c>
      <c r="E11" s="5">
        <v>35</v>
      </c>
      <c r="F11" s="4">
        <f t="shared" si="0"/>
        <v>5.115123754314701</v>
      </c>
    </row>
    <row r="12" spans="5:6" ht="12.75">
      <c r="E12" s="5">
        <v>40</v>
      </c>
      <c r="F12" s="4">
        <f t="shared" si="0"/>
        <v>5.349206960348069</v>
      </c>
    </row>
    <row r="13" spans="5:6" ht="12.75">
      <c r="E13" s="5">
        <v>45</v>
      </c>
      <c r="F13" s="4">
        <f t="shared" si="0"/>
        <v>5.701389478459431</v>
      </c>
    </row>
    <row r="14" spans="5:6" ht="12.75">
      <c r="E14" s="5">
        <v>49</v>
      </c>
      <c r="F14" s="4">
        <f t="shared" si="0"/>
        <v>6.43734304904862</v>
      </c>
    </row>
    <row r="15" spans="5:6" ht="12.75">
      <c r="E15" s="5">
        <v>49.9</v>
      </c>
      <c r="F15" s="4">
        <f t="shared" si="0"/>
        <v>7.445247514643484</v>
      </c>
    </row>
    <row r="16" spans="5:6" ht="12.75">
      <c r="E16" s="5">
        <v>50</v>
      </c>
      <c r="F16" s="4">
        <f>14+LOG10(SQRT((0.00000000000001/0.0000179)*(($B$6/1000*$B$5)/(($B$6+E16)*0.001))))</f>
        <v>9.072543488846073</v>
      </c>
    </row>
    <row r="17" spans="5:6" ht="12.75">
      <c r="E17" s="5">
        <v>50.1</v>
      </c>
      <c r="F17" s="4">
        <f aca="true" t="shared" si="1" ref="F17:F26">14+LOG10((((E17/1000*$B$10)-($B$6/1000*$B$5))/(E17/1000+$B$6/1000)))</f>
        <v>10.698535926856682</v>
      </c>
    </row>
    <row r="18" spans="5:6" ht="12.75">
      <c r="E18" s="5">
        <v>51</v>
      </c>
      <c r="F18" s="4">
        <f t="shared" si="1"/>
        <v>11.694648630553374</v>
      </c>
    </row>
    <row r="19" spans="5:6" ht="12.75">
      <c r="E19" s="5">
        <v>55</v>
      </c>
      <c r="F19" s="4">
        <f t="shared" si="1"/>
        <v>12.3767507096021</v>
      </c>
    </row>
    <row r="20" spans="5:6" ht="12.75">
      <c r="E20" s="5">
        <v>60</v>
      </c>
      <c r="F20" s="4">
        <f t="shared" si="1"/>
        <v>12.657577319177793</v>
      </c>
    </row>
    <row r="21" spans="5:6" ht="12.75">
      <c r="E21" s="5">
        <v>65</v>
      </c>
      <c r="F21" s="4">
        <f t="shared" si="1"/>
        <v>12.814363423038088</v>
      </c>
    </row>
    <row r="22" spans="5:6" ht="12.75">
      <c r="E22" s="5">
        <v>70</v>
      </c>
      <c r="F22" s="4">
        <f t="shared" si="1"/>
        <v>12.920818753952375</v>
      </c>
    </row>
    <row r="23" spans="5:6" ht="12.75">
      <c r="E23" s="5">
        <v>75</v>
      </c>
      <c r="F23" s="4">
        <f t="shared" si="1"/>
        <v>13</v>
      </c>
    </row>
    <row r="24" spans="5:6" ht="12.75">
      <c r="E24" s="5">
        <v>80</v>
      </c>
      <c r="F24" s="4">
        <f t="shared" si="1"/>
        <v>13.062147906748844</v>
      </c>
    </row>
    <row r="25" spans="5:6" ht="12.75">
      <c r="E25" s="5">
        <v>85</v>
      </c>
      <c r="F25" s="4">
        <f t="shared" si="1"/>
        <v>13.112704280191288</v>
      </c>
    </row>
    <row r="26" spans="5:6" ht="12.75">
      <c r="E26" s="6">
        <v>90</v>
      </c>
      <c r="F26" s="7">
        <f t="shared" si="1"/>
        <v>13.154901959985743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E1">
      <selection activeCell="G3" sqref="G3"/>
    </sheetView>
  </sheetViews>
  <sheetFormatPr defaultColWidth="11.421875" defaultRowHeight="12.75"/>
  <cols>
    <col min="1" max="1" width="6.00390625" style="0" customWidth="1"/>
    <col min="3" max="3" width="4.140625" style="0" customWidth="1"/>
    <col min="4" max="4" width="6.8515625" style="0" customWidth="1"/>
    <col min="6" max="6" width="13.57421875" style="0" bestFit="1" customWidth="1"/>
  </cols>
  <sheetData>
    <row r="1" spans="1:5" ht="16.5">
      <c r="A1" s="3" t="s">
        <v>7</v>
      </c>
      <c r="B1" s="2"/>
      <c r="C1" s="2"/>
      <c r="D1" s="2"/>
      <c r="E1" s="2"/>
    </row>
    <row r="3" spans="5:6" ht="12.75">
      <c r="E3" s="16" t="s">
        <v>3</v>
      </c>
      <c r="F3" s="17" t="s">
        <v>4</v>
      </c>
    </row>
    <row r="4" spans="5:6" ht="12.75">
      <c r="E4" s="5">
        <v>0</v>
      </c>
      <c r="F4" s="21">
        <f>-LOG10(SQRT($B$7*0.0000179))</f>
        <v>2.8735734845100533</v>
      </c>
    </row>
    <row r="5" spans="2:6" ht="12.75">
      <c r="B5" s="1" t="s">
        <v>0</v>
      </c>
      <c r="E5" s="5">
        <v>5</v>
      </c>
      <c r="F5" s="21">
        <f>-LOG10(0.0000179)-LOG10((((($B$8/1000*$B$7)-(E5/1000*$B$12))/(E5/1000+$B$8/1000)))/((E5/1000*$B$12)/(E5/1000+$B$8/1000)))</f>
        <v>3.7929044595807815</v>
      </c>
    </row>
    <row r="6" spans="2:6" ht="14.25">
      <c r="B6" s="18" t="s">
        <v>8</v>
      </c>
      <c r="C6" s="19"/>
      <c r="E6" s="5">
        <v>10</v>
      </c>
      <c r="F6" s="21">
        <f>-LOG10(0.0000179)-LOG10((((($B$8/1000*$B$7)-(E6/1000*$B$12))/(E6/1000+$B$8/1000)))/((E6/1000*$B$12)/(E6/1000+$B$8/1000)))</f>
        <v>4.145086977692144</v>
      </c>
    </row>
    <row r="7" spans="2:6" ht="12.75">
      <c r="B7" s="8">
        <v>0.1</v>
      </c>
      <c r="C7" s="9" t="s">
        <v>5</v>
      </c>
      <c r="E7" s="5">
        <v>15</v>
      </c>
      <c r="F7" s="21">
        <f>-LOG10(0.0000179)-LOG10((((($B$8/1000*$B$7)-(E7/1000*$B$12))/(E7/1000+$B$8/1000)))/((E7/1000*$B$12)/(E7/1000+$B$8/1000)))</f>
        <v>4.379170183725512</v>
      </c>
    </row>
    <row r="8" spans="2:6" ht="12.75">
      <c r="B8" s="10">
        <v>50</v>
      </c>
      <c r="C8" s="11" t="s">
        <v>6</v>
      </c>
      <c r="E8" s="5">
        <v>20</v>
      </c>
      <c r="F8" s="21">
        <f>-LOG10(0.0000179)-LOG10((((($B$8/1000*$B$7)-(E8/1000*$B$12))/(E8/1000+$B$8/1000)))/((E8/1000*$B$12)/(E8/1000+$B$8/1000)))</f>
        <v>4.571055709964425</v>
      </c>
    </row>
    <row r="9" spans="2:6" ht="14.25">
      <c r="B9" s="15" t="s">
        <v>9</v>
      </c>
      <c r="C9" s="9"/>
      <c r="E9" s="5">
        <v>25</v>
      </c>
      <c r="F9" s="21">
        <f>-LOG10(0.0000179)-LOG10((((($B$8/1000*$B$7)-(E9/1000*$B$12))/(E9/1000+$B$8/1000)))/((E9/1000*$B$12)/(E9/1000+$B$8/1000)))</f>
        <v>4.747146969020107</v>
      </c>
    </row>
    <row r="10" spans="3:6" ht="12.75">
      <c r="C10" s="1"/>
      <c r="E10" s="5">
        <v>30</v>
      </c>
      <c r="F10" s="21">
        <f>-LOG10(0.0000179)-LOG10((((($B$8/1000*$B$7)-(E10/1000*$B$12))/(E10/1000+$B$8/1000)))/((E10/1000*$B$12)/(E10/1000+$B$8/1000)))</f>
        <v>4.923238228075788</v>
      </c>
    </row>
    <row r="11" spans="2:6" ht="12.75">
      <c r="B11" s="18" t="s">
        <v>1</v>
      </c>
      <c r="C11" s="20"/>
      <c r="E11" s="5">
        <v>35</v>
      </c>
      <c r="F11" s="21">
        <f>-LOG10(0.0000179)-LOG10((((($B$8/1000*$B$7)-(E11/1000*$B$12))/(E11/1000+$B$8/1000)))/((E11/1000*$B$12)/(E11/1000+$B$8/1000)))</f>
        <v>5.115123754314701</v>
      </c>
    </row>
    <row r="12" spans="2:6" ht="12.75">
      <c r="B12" s="13">
        <v>0.1</v>
      </c>
      <c r="C12" s="12" t="s">
        <v>5</v>
      </c>
      <c r="E12" s="5">
        <v>40</v>
      </c>
      <c r="F12" s="21">
        <f>-LOG10(0.0000179)-LOG10((((($B$8/1000*$B$7)-(E12/1000*$B$12))/(E12/1000+$B$8/1000)))/((E12/1000*$B$12)/(E12/1000+$B$8/1000)))</f>
        <v>5.349206960348068</v>
      </c>
    </row>
    <row r="13" spans="2:6" ht="12.75">
      <c r="B13" s="14" t="s">
        <v>2</v>
      </c>
      <c r="C13" s="9" t="s">
        <v>10</v>
      </c>
      <c r="E13" s="5">
        <v>45</v>
      </c>
      <c r="F13" s="21">
        <f>-LOG10(0.0000179)-LOG10((((($B$8/1000*$B$7)-(E13/1000*$B$12))/(E13/1000+$B$8/1000)))/((E13/1000*$B$12)/(E13/1000+$B$8/1000)))</f>
        <v>5.70138947845943</v>
      </c>
    </row>
    <row r="14" spans="5:6" ht="12.75">
      <c r="E14" s="5">
        <v>49</v>
      </c>
      <c r="F14" s="21">
        <f>-LOG10(0.0000179)-LOG10((((($B$8/1000*$B$7)-(E14/1000*$B$12))/(E14/1000+$B$8/1000)))/((E14/1000*$B$12)/(E14/1000+$B$8/1000)))</f>
        <v>6.43734304904862</v>
      </c>
    </row>
    <row r="15" spans="5:6" ht="12.75">
      <c r="E15" s="5">
        <v>49.9</v>
      </c>
      <c r="F15" s="21">
        <f>-LOG10(0.0000179)-LOG10((((($B$8/1000*$B$7)-(E15/1000*$B$12))/(E15/1000+$B$8/1000)))/((E15/1000*$B$12)/(E15/1000+$B$8/1000)))</f>
        <v>7.4452475146434764</v>
      </c>
    </row>
    <row r="16" spans="5:6" ht="12.75">
      <c r="E16" s="5">
        <v>50</v>
      </c>
      <c r="F16" s="21">
        <f>14+LOG10(SQRT((0.00000000000001/0.0000179)*(($B$8/1000*$B$7)/(($B$8+E16)*0.001))))</f>
        <v>8.723058486678063</v>
      </c>
    </row>
    <row r="17" spans="5:6" ht="12.75">
      <c r="E17" s="5">
        <v>50.1</v>
      </c>
      <c r="F17" s="21">
        <f>14+LOG10((((E17/1000*$B$12)-($B$8/1000*$B$7))/(E17/1000+$B$8/1000)))</f>
        <v>9.999565922520663</v>
      </c>
    </row>
    <row r="18" spans="5:6" ht="12.75">
      <c r="E18" s="5">
        <v>51</v>
      </c>
      <c r="F18" s="21">
        <f>14+LOG10((((E18/1000*$B$12)-($B$8/1000*$B$7))/(E18/1000+$B$8/1000)))</f>
        <v>10.995678626217355</v>
      </c>
    </row>
    <row r="19" spans="5:6" ht="12.75">
      <c r="E19" s="5">
        <v>55</v>
      </c>
      <c r="F19" s="21">
        <f>14+LOG10((((E19/1000*$B$12)-($B$8/1000*$B$7))/(E19/1000+$B$8/1000)))</f>
        <v>11.67778070526608</v>
      </c>
    </row>
    <row r="20" spans="5:6" ht="12.75">
      <c r="E20" s="5">
        <v>60</v>
      </c>
      <c r="F20" s="21">
        <f>14+LOG10((((E20/1000*$B$12)-($B$8/1000*$B$7))/(E20/1000+$B$8/1000)))</f>
        <v>11.958607314841775</v>
      </c>
    </row>
    <row r="21" spans="5:6" ht="12.75">
      <c r="E21" s="5">
        <v>65</v>
      </c>
      <c r="F21" s="21">
        <f>14+LOG10((((E21/1000*$B$12)-($B$8/1000*$B$7))/(E21/1000+$B$8/1000)))</f>
        <v>12.11539341870207</v>
      </c>
    </row>
    <row r="22" spans="5:6" ht="12.75">
      <c r="E22" s="5">
        <v>70</v>
      </c>
      <c r="F22" s="21">
        <f>14+LOG10((((E22/1000*$B$12)-($B$8/1000*$B$7))/(E22/1000+$B$8/1000)))</f>
        <v>12.221848749616356</v>
      </c>
    </row>
    <row r="23" spans="5:6" ht="12.75">
      <c r="E23" s="5">
        <v>75</v>
      </c>
      <c r="F23" s="21">
        <f>14+LOG10((((E23/1000*$B$12)-($B$8/1000*$B$7))/(E23/1000+$B$8/1000)))</f>
        <v>12.301029995663981</v>
      </c>
    </row>
    <row r="24" spans="5:6" ht="12.75">
      <c r="E24" s="5">
        <v>80</v>
      </c>
      <c r="F24" s="21">
        <f>14+LOG10((((E24/1000*$B$12)-($B$8/1000*$B$7))/(E24/1000+$B$8/1000)))</f>
        <v>12.363177902412826</v>
      </c>
    </row>
    <row r="25" spans="5:6" ht="12.75">
      <c r="E25" s="5">
        <v>85</v>
      </c>
      <c r="F25" s="21">
        <f>14+LOG10((((E25/1000*$B$12)-($B$8/1000*$B$7))/(E25/1000+$B$8/1000)))</f>
        <v>12.41373427585527</v>
      </c>
    </row>
    <row r="26" spans="5:6" ht="12.75">
      <c r="E26" s="6">
        <v>90</v>
      </c>
      <c r="F26" s="22">
        <f>14+LOG10((((E26/1000*$B$12)-($B$8/1000*$B$7))/(E26/1000+$B$8/1000)))</f>
        <v>12.455931955649724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SGTI</cp:lastModifiedBy>
  <dcterms:created xsi:type="dcterms:W3CDTF">2006-03-08T14:01:57Z</dcterms:created>
  <dcterms:modified xsi:type="dcterms:W3CDTF">2006-03-10T10:27:11Z</dcterms:modified>
  <cp:category/>
  <cp:version/>
  <cp:contentType/>
  <cp:contentStatus/>
</cp:coreProperties>
</file>